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95" windowWidth="20520" windowHeight="8490" activeTab="0"/>
  </bookViews>
  <sheets>
    <sheet name="Δήμοι -νπδδ" sheetId="1" r:id="rId1"/>
    <sheet name="Φύλλο3" sheetId="2" state="hidden" r:id="rId2"/>
  </sheets>
  <definedNames>
    <definedName name="mfgk">#REF!</definedName>
    <definedName name="ota">#REF!</definedName>
    <definedName name="ota1">#REF!</definedName>
    <definedName name="regions">#REF!</definedName>
  </definedNames>
  <calcPr fullCalcOnLoad="1"/>
</workbook>
</file>

<file path=xl/sharedStrings.xml><?xml version="1.0" encoding="utf-8"?>
<sst xmlns="http://schemas.openxmlformats.org/spreadsheetml/2006/main" count="137" uniqueCount="106">
  <si>
    <t xml:space="preserve">ΟΝΟΜΑ ΦΟΡΕΑ :  </t>
  </si>
  <si>
    <t xml:space="preserve">Έσοδα που προβλέπεται να εισπραχθούν από απαιτήσεις ΠΟΕ </t>
  </si>
  <si>
    <r>
      <t xml:space="preserve">ΠΙΝΑΚΑΣ   5.Α. ΣΤΟΧΟΘΕΣΙΑ ΟΙΚΟΝΟΜΙΚΩΝ ΑΠΟΤΕΛΕΣΜΑΤΩΝ ΔΗΜΩΝ ΚΑΙ Ν.Π.Δ.Δ.                         </t>
    </r>
    <r>
      <rPr>
        <b/>
        <sz val="11"/>
        <color indexed="8"/>
        <rFont val="Book Antiqua"/>
        <family val="1"/>
      </rPr>
      <t xml:space="preserve"> (Συμπληρώνονται μόνο τα μη σκιασμένα πεδία με την ένδειξη "0" / ποσά σε ευρώ)                                                                </t>
    </r>
  </si>
  <si>
    <r>
      <t xml:space="preserve">(12) Έκτακτες επιχορηγήσεις για κάλυψη λειτουργικών δαπανών (+) (06)_Έσοδα από επιχορηγήσεις για λειτουργικές δαπάνες </t>
    </r>
    <r>
      <rPr>
        <b/>
        <sz val="9"/>
        <color indexed="8"/>
        <rFont val="Book Antiqua"/>
        <family val="1"/>
      </rPr>
      <t>(-)(μείον)</t>
    </r>
    <r>
      <rPr>
        <sz val="9"/>
        <color indexed="8"/>
        <rFont val="Book Antiqua"/>
        <family val="1"/>
      </rPr>
      <t xml:space="preserve"> (0621)_Επιχορηγήσεις για κάλυψη δαπάνης των προνοιακών επιδομάτων</t>
    </r>
  </si>
  <si>
    <t>Προνοιακά επιδόματα</t>
  </si>
  <si>
    <t>Α</t>
  </si>
  <si>
    <t>Β</t>
  </si>
  <si>
    <r>
      <t>(</t>
    </r>
    <r>
      <rPr>
        <b/>
        <sz val="9"/>
        <color indexed="8"/>
        <rFont val="Book Antiqua"/>
        <family val="1"/>
      </rPr>
      <t>5</t>
    </r>
    <r>
      <rPr>
        <sz val="9"/>
        <color indexed="8"/>
        <rFont val="Book Antiqua"/>
        <family val="1"/>
      </rPr>
      <t xml:space="preserve">)_Χρηματικό υπόλοιπο </t>
    </r>
  </si>
  <si>
    <t>Χρηματικό Υπόλοιπο</t>
  </si>
  <si>
    <t>Αποθεματικό</t>
  </si>
  <si>
    <t>Επιχορηγήσεις για Προνοιακά Επιδόματα</t>
  </si>
  <si>
    <t>Επιχορηγήσεις για λειτουργικές δαπάνες</t>
  </si>
  <si>
    <t>Επιχορηγήσεις για επενδύσεις</t>
  </si>
  <si>
    <t>Κόστος προσωπικού</t>
  </si>
  <si>
    <t>Δαπάνες για την εξυπηρέτηση δημόσιας πίστης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</si>
  <si>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</si>
  <si>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</si>
  <si>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</si>
  <si>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</si>
  <si>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</si>
  <si>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</si>
  <si>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</si>
  <si>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</si>
  <si>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</si>
  <si>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</si>
  <si>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</si>
  <si>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</si>
  <si>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</si>
  <si>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</si>
  <si>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</si>
  <si>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</si>
  <si>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</si>
  <si>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Λοιπές λειτουργικές δαπάνες </t>
  </si>
  <si>
    <t>Μεταβιβάσεις σε τρίτους</t>
  </si>
  <si>
    <t xml:space="preserve">Πληρωμές ΠΟΕ </t>
  </si>
  <si>
    <t>Σύνολο Γραμμής 6</t>
  </si>
  <si>
    <t xml:space="preserve">Ίδια Έσοδα (φόροι, τέλη, δικαιώματα, εισφορές, πρόστιμα, πρόσοδοι από περιουσία)  </t>
  </si>
  <si>
    <t>(32 - 85)  (Εκτίμηση εισπράξεων)</t>
  </si>
  <si>
    <r>
      <rPr>
        <b/>
        <sz val="9"/>
        <color indexed="8"/>
        <rFont val="Book Antiqua"/>
        <family val="1"/>
      </rPr>
      <t>Σύνολο Γραμμής 4</t>
    </r>
  </si>
  <si>
    <t>A</t>
  </si>
  <si>
    <t>ΣΤ.</t>
  </si>
  <si>
    <t>ΠΡΟΙΣΧΥΟΥΣΑ ΣΤΟΧΟΘΕΣΙΑ ΕΤΟΥΣ: ΠΡΟΗΓΟΥΜΕΝΟΣ Π/Υ ΕΤΟΥΣ ΠΟΥ ΑΝΑΛΥΘΗΚΕ ΣΕ  ΣΤΟΧΟΥΣ (π.χ. 2014)</t>
  </si>
  <si>
    <t>ΤΡΕΧΟΥΣΑ ΣΤΟΧΟΘΕΣΙΑ ΕΤΟΥΣ: Π/Υ ΕΤΟΥΣ ΠΟΥ ΑΝΑΛΥΕΤΑΙ ΣΕ ΣΤΟΧΟΥΣ (π.χ 2014) - Ετήσιοι Στόχοι</t>
  </si>
  <si>
    <t>(0621)_Επιχορηγήσεις για κάλυψη δαπάνης των προνοιακών επιδομάτων</t>
  </si>
  <si>
    <t xml:space="preserve">(13)_Έκτακτες επιχορηγήσεις για επενδύσεις.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</si>
  <si>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</si>
  <si>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</si>
  <si>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</si>
  <si>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</si>
  <si>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</si>
  <si>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</si>
  <si>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</si>
  <si>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</si>
  <si>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 xml:space="preserve">  (85) Προβλέψεις μη είσπραξης βεβαιωμένων κατά τα ΠΟΕ</t>
  </si>
  <si>
    <t>Γ.</t>
  </si>
  <si>
    <t>B.</t>
  </si>
  <si>
    <t>ΙΣΟΣΚΕΛΙΣΗ Π/Υ (Άρθρο 1, παρ. β3) = ΣΥΝΟΛΟ ΕΣΟΔΩΝ (Α) - ΣΥΝΟΛΟ ΕΞΟΔΩΝ (Β)</t>
  </si>
  <si>
    <t>Σύνολο Απλήρωτων Υποχρεώσεων κατά την 31/12 προηγούμενου οικ. έτους (π.χ 2013)</t>
  </si>
  <si>
    <t>Μηνιαίοι στόχοι απλήρωτων υποχρεώσεων οικ. έτους Π/Υ (π.χ 2014)</t>
  </si>
  <si>
    <t>(60)_Αμοιβές και έξοδα προσωπικού</t>
  </si>
  <si>
    <t xml:space="preserve">(674)_Προνοιακά επιδόματα  </t>
  </si>
  <si>
    <t>(65)_Πληρωμές για την εξυπηρέτηση δημόσιας πίστης</t>
  </si>
  <si>
    <t>(7)_Επενδύσεις</t>
  </si>
  <si>
    <t xml:space="preserve">(67)_Πληρωμές για μεταβιβάσεις σε τρίτους </t>
  </si>
  <si>
    <t>(-) (μείον) (674)_Προνοιακά Επιδόματα</t>
  </si>
  <si>
    <t xml:space="preserve">(82)_Λοιπές αποδόσεις </t>
  </si>
  <si>
    <t>(9)_Αποθεματικό</t>
  </si>
  <si>
    <t>Γραμμή 8</t>
  </si>
  <si>
    <t>Γραμμή 9</t>
  </si>
  <si>
    <t>Απλήρωτες Υποχρεώσεις</t>
  </si>
  <si>
    <t>Συμφωνία ετήσιων στόχων με ετήσιο Π/Υ (Γραμμή Α. "Σύνολο Εσόδων" + Γραμμή Γ.)</t>
  </si>
  <si>
    <t>Συμφωνία ετήσιων στόχων με ετήσιο Π/Υ (Γραμμή Α. "Σύνολο Εξόδων" + Γραμμή Γ.)</t>
  </si>
  <si>
    <t>Δ1</t>
  </si>
  <si>
    <t>Δ2</t>
  </si>
  <si>
    <t>Ε.</t>
  </si>
  <si>
    <t>(41)_Εισπράξεις υπέρ του Δημοσίου και τρίτων+(42)_Επιστροφές χρημάτων+(31)_Εισπράξεις από δάνεια</t>
  </si>
  <si>
    <t>Λοιπά Έσοδα</t>
  </si>
  <si>
    <t>(81)_Πληρωμές υποχρεώσεων Π.Ο.Ε. (+) (83)_Επιχορηγούμενες Πληρωμές Υποχρεώσεων Π.Ο.Ε.</t>
  </si>
  <si>
    <t>(61)_Αμοιβές αιρετών και τρίτων (+) (62)_Παροχές τρίτων(+) (63)_Φόροι - τέλη(+) (64)_Λοιπά γενικά έξοδα(+) (66)_Δαπάνες προμήθειας αναλωσίμων(+) (68)_Λοιπά έξοδα</t>
  </si>
  <si>
    <t>(21)_Τακτικά έσοδα ΠΟΕ(+) (22)_Έκτακτα έσοδα ΠΟΕ</t>
  </si>
  <si>
    <t>(01)_Πρόσοδοι από ακίνητη περιουσία (+) (02)_Πρόσοδοι από την κινητή περιουσία (+) (03)_Έσοδα από ανταποδοτικά τέλη και δικαιώματα (+) (04)_Έσοδα από λοιπά τέλη, δικαιώματα και παροχή υπηρεσιών (+) (05)_Φόροι και Εισφορές(+)(07)_Λοιπά τακτικά έσοδα(+) (11)_Έσοδα από εκποίηση κινητής και ακίνητης περιουσίας (+)(14)_Δωρεές, κληρονομιές, κλροδοσίες(+) (15)_Προσαυξήσεις, πρόστιμα, παράβολα (+) (16)_Λοιπά έκτακτα έσοδα</t>
  </si>
  <si>
    <t>Α΄Τρίμηνο</t>
  </si>
  <si>
    <t>Β' Τρίμηνο</t>
  </si>
  <si>
    <t>6μηνο</t>
  </si>
  <si>
    <t>Γ' Τρίμηνο</t>
  </si>
  <si>
    <t>9μηνο</t>
  </si>
  <si>
    <t>Δ' Τρίμηνο</t>
  </si>
  <si>
    <t>12μηνο</t>
  </si>
  <si>
    <t>Έλεγχος ταύτισης των εγγραφών στις στήλες 1. και 21. (Π/Υ - 12μηνο) Η ΤΙΜΗ ΠΡΕΠΕΙ ΝΑ ΕΊΝΑΙ ΙΣΗ ΜΕ "0"</t>
  </si>
  <si>
    <t>Α/Α Στήλης :</t>
  </si>
  <si>
    <t>ΑΝΑΜΟΡΦΩΣΗ ΣΤΟΧΟΘΕΣΙΑΣ</t>
  </si>
  <si>
    <t>Η περίοδος της οποίας αναμορφώθηκαν οι στόχοι (μήνες / τρίμηνα) σημειώνεται με τη συμπλήρωση του αριθμού 1 στα διπλανά πεδία</t>
  </si>
  <si>
    <t>ΣΥΝΟΛΟ ΕΣΟΔΩΝ ΜΕ ΧΡΗΜΑΤΙΚΟ ΥΠΟΛΟΙΠΟ (Σύνολο Γραμμών 1-7)</t>
  </si>
  <si>
    <t>ΣΥΝΟΛΟ ΕΞΟΔΩΝ ΜΕ ΑΠΟΘΕΜΑΤΙΚΟ (Γραμμές 1 - 9)</t>
  </si>
  <si>
    <t>Ζ</t>
  </si>
  <si>
    <t>ΤΟ ΠΕΔΙΟ ΔΕ ΣΥΜΠΛΗΡΩΝΕΤΑΙ</t>
  </si>
  <si>
    <t>Οδηγίες συμπλήρωσης του Πίνακα  5.Α</t>
  </si>
  <si>
    <r>
      <rPr>
        <b/>
        <sz val="11"/>
        <color indexed="8"/>
        <rFont val="Calibri"/>
        <family val="2"/>
      </rPr>
      <t xml:space="preserve">3. </t>
    </r>
    <r>
      <rPr>
        <sz val="11"/>
        <color indexed="8"/>
        <rFont val="Calibri"/>
        <family val="2"/>
      </rPr>
      <t xml:space="preserve">Στο τμήμα των Εσόδων, το Χρηματικό Υπόλοιπο πρέπει να συμπληρωθεί  μία φορά στη στήλη 1 (Τρέχουσα Στοχοθεσία) και με τη συμπλήρωσή του ενημερώνεται αυτόματα η γραμμή Α "Σύνολο Εσόδων (με χρηματικό υπόλοιπο), αθροίζοντας το σχετικό ποσό στη μηνιαία στοχοθεσία. </t>
    </r>
  </si>
  <si>
    <r>
      <rPr>
        <b/>
        <sz val="11"/>
        <color indexed="8"/>
        <rFont val="Calibri"/>
        <family val="2"/>
      </rPr>
      <t>4.</t>
    </r>
    <r>
      <rPr>
        <sz val="11"/>
        <color indexed="8"/>
        <rFont val="Calibri"/>
        <family val="2"/>
      </rPr>
      <t xml:space="preserve"> Στο τμήμα των εξόδων ο κωδ.: 674_Προνοιακά επιδόματα πρέπει να συμπληρωθεί μόνο μία φορά στη Γραμμή 2 "Προνοιακά επιδόματα" και με τη συμπλήρωσή του αυτόματα  ενημρώνεται η Γραμμή 6"Μεταβιβάσεις σε Τρίτους".</t>
    </r>
  </si>
  <si>
    <r>
      <rPr>
        <b/>
        <sz val="11"/>
        <color indexed="8"/>
        <rFont val="Calibri"/>
        <family val="2"/>
      </rPr>
      <t>5.</t>
    </r>
    <r>
      <rPr>
        <sz val="11"/>
        <color indexed="8"/>
        <rFont val="Calibri"/>
        <family val="2"/>
      </rPr>
      <t xml:space="preserve"> Στο τμήμα των εξόδων η Γραμμή 9 "Αποθεματικό" πρέπει να συμπληρωθεί μόνο στη στήλη 1 "Τρέχουσα στοχοθεσία έτους" και αυτόματα ενημερώνεται η στήλη του 12μήνου με το ίδιο ποσό. Το ποσό του αποθεματικού αθροίζεται μόνο στα ετήσια σύνολα των στηλών 1 και 21 και δεν περιλαμβάνεται στα μηνιαία Σύνολα Εξόδων.</t>
    </r>
  </si>
  <si>
    <r>
      <rPr>
        <sz val="11"/>
        <color indexed="8"/>
        <rFont val="Calibri"/>
        <family val="2"/>
      </rPr>
      <t xml:space="preserve">7. Στη στήλη </t>
    </r>
    <r>
      <rPr>
        <sz val="11"/>
        <color indexed="8"/>
        <rFont val="Calibri"/>
        <family val="2"/>
      </rPr>
      <t xml:space="preserve">22 ελέγχεται η ταύτιση των εγγραφών των στηλών 1 και 21 και η τιμή που καταδεικνύει ορθή κατάρτιση του ΟΠΔ είναι το μηδέν (0). </t>
    </r>
  </si>
  <si>
    <r>
      <t>8.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Στην περίπτωση αναμόρφωσης των στόχων εντός του έτους,  συμπληρώνεται ο αριθμός 1 στα πεδία της γραμμής Ζ. των στηλών που αντιστοιχούν στην περίοδο της οποίας αναμορφώθηκαν οι στόχοι (μήνες / τρίμηνα / σωρευτική περίοδος μηνών).  Στους προηγούμενους μήνες αναγράφονται ως στόχοι τα στοιχεία εκτέλεσης του π/υ κατά την περίοδο αυτή (στοιχεία που ενσωματώθηκαν στη βάση δεδομένων που τηρείται στο ΥΠΕΣ).</t>
    </r>
  </si>
  <si>
    <r>
      <rPr>
        <b/>
        <sz val="9"/>
        <color indexed="8"/>
        <rFont val="Book Antiqua"/>
        <family val="1"/>
      </rPr>
      <t>1.</t>
    </r>
    <r>
      <rPr>
        <sz val="9"/>
        <color indexed="8"/>
        <rFont val="Book Antiqua"/>
        <family val="1"/>
      </rPr>
      <t xml:space="preserve">ΟΠΟΙΑΔΗΠΟΤΕ ΠΑΡΕΜΒΑΣΗ ΣΤΗ ΜΟΡΦΗ ΤΩΝ ΠΙΝΑΚΩΝ Η ΣΤΑ ΣΚΙΑΣΜΕΝΑ ΠΕΔΙΑ ΑΥΤΩΝ ΣΥΝΙΣΤΑ ΑΛΛΟΙΩΣΗ ΤΟΥ ΠΕΡΙΕΧΟΜΕΝΟΥ ΤΟΥ ΟΠΔ ΠΟΥ ΟΡΙΖΕΤΑΙ ΜΕ ΤΗΝ ΠΑΡΟΥΣΑ, ΚΑΘΙΣΤΩΝΤΑΣ ΑΥΤΟ ΑΥΤΟΔΙΚΑΙΑ ΑΚΥΡΟ.  </t>
    </r>
  </si>
  <si>
    <r>
      <rPr>
        <b/>
        <sz val="11"/>
        <color indexed="8"/>
        <rFont val="Calibri"/>
        <family val="2"/>
      </rPr>
      <t xml:space="preserve">2. </t>
    </r>
    <r>
      <rPr>
        <sz val="11"/>
        <color indexed="8"/>
        <rFont val="Calibri"/>
        <family val="2"/>
      </rPr>
      <t xml:space="preserve">Τα σκιασμένα πεδία με την ένδειξη "0" υπολογίζουν ή ελέγχουν αυτόματα ορισμένα πεδία εγγραφών του πίνακα που υποβάλλεται σε ηλεκτρονική μορφή.  </t>
    </r>
  </si>
  <si>
    <r>
      <rPr>
        <b/>
        <sz val="11"/>
        <color indexed="8"/>
        <rFont val="Calibri"/>
        <family val="2"/>
      </rPr>
      <t>6.</t>
    </r>
    <r>
      <rPr>
        <sz val="11"/>
        <color indexed="8"/>
        <rFont val="Calibri"/>
        <family val="2"/>
      </rPr>
      <t xml:space="preserve"> Η Γραμμή Γ. "Διαφορά για συμφωνία Π/Υ ", η οποία πρέπει να συμπληρωθεί με το ποσό του ΚΑΕ 85_"Προβλέψεις μη Είσπραξης βεβαιωμένων κατά τα ΠΟΕ",  αποσκοπεί στον έλεγχο της ταύτισης των ποσών της ετήσιας στοχοθεσίας εσόδων και εξόδων με τα αντίστοιχα σύνολα του Π/Υ. Τα σχετικά ποσά αποτυπώνονται στις Γραμμές Δ.1 και Δ.2..</t>
    </r>
  </si>
  <si>
    <t>ΔΗΜΟΣ ΙΚΑΡΙΑΣ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</si>
</sst>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</numFmts>
  <fonts count="47"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1"/>
      <color indexed="8"/>
      <name val="Book Antiqua"/>
      <family val="1"/>
    </font>
    <font>
      <b/>
      <u val="single"/>
      <sz val="11"/>
      <color indexed="8"/>
      <name val="Book Antiqua"/>
      <family val="1"/>
    </font>
    <font>
      <b/>
      <sz val="9"/>
      <color indexed="8"/>
      <name val="Calibri"/>
      <family val="2"/>
    </font>
    <font>
      <sz val="14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8" borderId="1" applyNumberFormat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0" fillId="0" borderId="0" xfId="33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33" applyFont="1" applyAlignment="1">
      <alignment vertical="center"/>
      <protection/>
    </xf>
    <xf numFmtId="0" fontId="11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8" xfId="0" applyFont="1" applyFill="1" applyBorder="1" applyAlignment="1" applyProtection="1">
      <alignment vertical="center" wrapText="1"/>
      <protection/>
    </xf>
    <xf numFmtId="0" fontId="1" fillId="0" borderId="21" xfId="0" applyFont="1" applyBorder="1" applyAlignment="1" applyProtection="1">
      <alignment vertical="center" wrapText="1"/>
      <protection/>
    </xf>
    <xf numFmtId="0" fontId="11" fillId="0" borderId="0" xfId="33" applyFont="1" applyFill="1" applyBorder="1" applyAlignment="1">
      <alignment horizontal="center" vertical="center"/>
      <protection/>
    </xf>
    <xf numFmtId="0" fontId="4" fillId="0" borderId="17" xfId="33" applyFont="1" applyFill="1" applyBorder="1" applyAlignment="1">
      <alignment vertical="center"/>
      <protection/>
    </xf>
    <xf numFmtId="0" fontId="0" fillId="0" borderId="0" xfId="33" applyFill="1" applyBorder="1" applyAlignment="1">
      <alignment vertical="center"/>
      <protection/>
    </xf>
    <xf numFmtId="0" fontId="0" fillId="0" borderId="16" xfId="33" applyFill="1" applyBorder="1" applyAlignment="1">
      <alignment vertical="center"/>
      <protection/>
    </xf>
    <xf numFmtId="4" fontId="2" fillId="0" borderId="16" xfId="33" applyNumberFormat="1" applyFont="1" applyFill="1" applyBorder="1" applyAlignment="1">
      <alignment horizontal="center" vertical="center"/>
      <protection/>
    </xf>
    <xf numFmtId="4" fontId="2" fillId="0" borderId="14" xfId="33" applyNumberFormat="1" applyFont="1" applyFill="1" applyBorder="1" applyAlignment="1">
      <alignment horizontal="center" vertical="center"/>
      <protection/>
    </xf>
    <xf numFmtId="4" fontId="2" fillId="0" borderId="17" xfId="33" applyNumberFormat="1" applyFont="1" applyFill="1" applyBorder="1" applyAlignment="1">
      <alignment horizontal="center" vertical="center"/>
      <protection/>
    </xf>
    <xf numFmtId="4" fontId="2" fillId="0" borderId="17" xfId="33" applyNumberFormat="1" applyFont="1" applyFill="1" applyBorder="1" applyAlignment="1">
      <alignment vertical="center"/>
      <protection/>
    </xf>
    <xf numFmtId="4" fontId="2" fillId="0" borderId="0" xfId="33" applyNumberFormat="1" applyFont="1" applyFill="1" applyBorder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0" fillId="0" borderId="0" xfId="33" applyFill="1" applyAlignment="1">
      <alignment vertical="center"/>
      <protection/>
    </xf>
    <xf numFmtId="0" fontId="1" fillId="0" borderId="17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4" fontId="2" fillId="33" borderId="31" xfId="33" applyNumberFormat="1" applyFont="1" applyFill="1" applyBorder="1" applyAlignment="1">
      <alignment horizontal="center" vertical="center"/>
      <protection/>
    </xf>
    <xf numFmtId="4" fontId="2" fillId="33" borderId="32" xfId="33" applyNumberFormat="1" applyFont="1" applyFill="1" applyBorder="1" applyAlignment="1">
      <alignment horizontal="center" vertical="center"/>
      <protection/>
    </xf>
    <xf numFmtId="4" fontId="2" fillId="33" borderId="33" xfId="33" applyNumberFormat="1" applyFont="1" applyFill="1" applyBorder="1" applyAlignment="1">
      <alignment horizontal="center" vertical="center"/>
      <protection/>
    </xf>
    <xf numFmtId="4" fontId="2" fillId="33" borderId="32" xfId="33" applyNumberFormat="1" applyFont="1" applyFill="1" applyBorder="1" applyAlignment="1">
      <alignment vertical="center"/>
      <protection/>
    </xf>
    <xf numFmtId="4" fontId="2" fillId="33" borderId="33" xfId="33" applyNumberFormat="1" applyFont="1" applyFill="1" applyBorder="1" applyAlignment="1">
      <alignment vertical="center"/>
      <protection/>
    </xf>
    <xf numFmtId="0" fontId="2" fillId="33" borderId="34" xfId="33" applyFont="1" applyFill="1" applyBorder="1" applyAlignment="1">
      <alignment horizontal="center" vertical="center" wrapText="1"/>
      <protection/>
    </xf>
    <xf numFmtId="0" fontId="2" fillId="33" borderId="34" xfId="33" applyFont="1" applyFill="1" applyBorder="1" applyAlignment="1">
      <alignment vertical="center"/>
      <protection/>
    </xf>
    <xf numFmtId="0" fontId="2" fillId="33" borderId="35" xfId="33" applyFont="1" applyFill="1" applyBorder="1" applyAlignment="1">
      <alignment vertical="center"/>
      <protection/>
    </xf>
    <xf numFmtId="0" fontId="0" fillId="33" borderId="36" xfId="33" applyFill="1" applyBorder="1" applyAlignment="1">
      <alignment vertical="center"/>
      <protection/>
    </xf>
    <xf numFmtId="0" fontId="4" fillId="0" borderId="37" xfId="33" applyFont="1" applyFill="1" applyBorder="1" applyAlignment="1">
      <alignment vertical="center" wrapText="1"/>
      <protection/>
    </xf>
    <xf numFmtId="0" fontId="4" fillId="0" borderId="38" xfId="33" applyFont="1" applyFill="1" applyBorder="1" applyAlignment="1">
      <alignment vertical="center"/>
      <protection/>
    </xf>
    <xf numFmtId="0" fontId="11" fillId="33" borderId="1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left" vertical="center"/>
    </xf>
    <xf numFmtId="0" fontId="13" fillId="0" borderId="16" xfId="33" applyFont="1" applyFill="1" applyBorder="1" applyAlignment="1">
      <alignment horizontal="center" vertical="center"/>
      <protection/>
    </xf>
    <xf numFmtId="0" fontId="4" fillId="33" borderId="28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40" xfId="0" applyNumberFormat="1" applyFont="1" applyFill="1" applyBorder="1" applyAlignment="1">
      <alignment horizontal="center" vertical="center" wrapText="1"/>
    </xf>
    <xf numFmtId="3" fontId="2" fillId="33" borderId="35" xfId="0" applyNumberFormat="1" applyFont="1" applyFill="1" applyBorder="1" applyAlignment="1">
      <alignment horizontal="center" vertical="center" wrapText="1"/>
    </xf>
    <xf numFmtId="3" fontId="2" fillId="33" borderId="35" xfId="0" applyNumberFormat="1" applyFont="1" applyFill="1" applyBorder="1" applyAlignment="1">
      <alignment horizontal="center" vertical="center" wrapText="1"/>
    </xf>
    <xf numFmtId="3" fontId="2" fillId="33" borderId="41" xfId="0" applyNumberFormat="1" applyFont="1" applyFill="1" applyBorder="1" applyAlignment="1">
      <alignment horizontal="center" vertical="center" wrapText="1"/>
    </xf>
    <xf numFmtId="3" fontId="2" fillId="33" borderId="40" xfId="0" applyNumberFormat="1" applyFont="1" applyFill="1" applyBorder="1" applyAlignment="1">
      <alignment horizontal="center" vertical="center" wrapText="1"/>
    </xf>
    <xf numFmtId="3" fontId="2" fillId="33" borderId="42" xfId="0" applyNumberFormat="1" applyFont="1" applyFill="1" applyBorder="1" applyAlignment="1">
      <alignment horizontal="center" vertical="center" wrapText="1"/>
    </xf>
    <xf numFmtId="3" fontId="2" fillId="33" borderId="43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44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3" fontId="2" fillId="33" borderId="35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45" xfId="0" applyNumberFormat="1" applyFont="1" applyFill="1" applyBorder="1" applyAlignment="1">
      <alignment horizontal="center" vertical="center"/>
    </xf>
    <xf numFmtId="3" fontId="2" fillId="33" borderId="40" xfId="0" applyNumberFormat="1" applyFont="1" applyFill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center" vertical="center"/>
    </xf>
    <xf numFmtId="3" fontId="2" fillId="33" borderId="28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35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wrapText="1"/>
      <protection/>
    </xf>
    <xf numFmtId="1" fontId="0" fillId="0" borderId="0" xfId="0" applyNumberForma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33" borderId="43" xfId="0" applyFont="1" applyFill="1" applyBorder="1" applyAlignment="1" applyProtection="1">
      <alignment horizontal="center" vertical="center"/>
      <protection/>
    </xf>
    <xf numFmtId="0" fontId="1" fillId="33" borderId="4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 locked="0"/>
    </xf>
    <xf numFmtId="0" fontId="1" fillId="33" borderId="47" xfId="0" applyFont="1" applyFill="1" applyBorder="1" applyAlignment="1" applyProtection="1">
      <alignment horizontal="right" vertical="center"/>
      <protection/>
    </xf>
    <xf numFmtId="0" fontId="1" fillId="33" borderId="42" xfId="0" applyFont="1" applyFill="1" applyBorder="1" applyAlignment="1" applyProtection="1">
      <alignment horizontal="center" vertical="center"/>
      <protection/>
    </xf>
    <xf numFmtId="0" fontId="1" fillId="33" borderId="30" xfId="0" applyFont="1" applyFill="1" applyBorder="1" applyAlignment="1" applyProtection="1">
      <alignment horizontal="center" vertical="center"/>
      <protection/>
    </xf>
    <xf numFmtId="3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45" xfId="0" applyNumberFormat="1" applyFont="1" applyFill="1" applyBorder="1" applyAlignment="1" applyProtection="1">
      <alignment horizontal="center" vertical="center"/>
      <protection locked="0"/>
    </xf>
    <xf numFmtId="3" fontId="2" fillId="0" borderId="28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40" xfId="33" applyNumberFormat="1" applyFont="1" applyFill="1" applyBorder="1" applyAlignment="1" applyProtection="1">
      <alignment horizontal="center" vertical="center" wrapText="1"/>
      <protection locked="0"/>
    </xf>
    <xf numFmtId="3" fontId="2" fillId="0" borderId="31" xfId="33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3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vertical="center" wrapText="1"/>
      <protection/>
    </xf>
    <xf numFmtId="0" fontId="0" fillId="33" borderId="29" xfId="0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" fillId="33" borderId="49" xfId="33" applyFont="1" applyFill="1" applyBorder="1" applyAlignment="1">
      <alignment horizontal="left" vertical="center"/>
      <protection/>
    </xf>
    <xf numFmtId="0" fontId="1" fillId="33" borderId="43" xfId="33" applyFont="1" applyFill="1" applyBorder="1" applyAlignment="1">
      <alignment horizontal="left" vertical="center"/>
      <protection/>
    </xf>
    <xf numFmtId="0" fontId="11" fillId="33" borderId="50" xfId="33" applyFont="1" applyFill="1" applyBorder="1" applyAlignment="1">
      <alignment horizontal="center" vertical="center"/>
      <protection/>
    </xf>
    <xf numFmtId="0" fontId="11" fillId="33" borderId="30" xfId="33" applyFont="1" applyFill="1" applyBorder="1" applyAlignment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horizontal="left" vertical="center"/>
    </xf>
    <xf numFmtId="0" fontId="0" fillId="33" borderId="35" xfId="33" applyFill="1" applyBorder="1" applyAlignment="1">
      <alignment vertical="center"/>
      <protection/>
    </xf>
    <xf numFmtId="0" fontId="0" fillId="33" borderId="31" xfId="33" applyFill="1" applyBorder="1" applyAlignment="1">
      <alignment vertical="center"/>
      <protection/>
    </xf>
    <xf numFmtId="0" fontId="4" fillId="33" borderId="28" xfId="33" applyFont="1" applyFill="1" applyBorder="1" applyAlignment="1">
      <alignment horizontal="left" vertical="center"/>
      <protection/>
    </xf>
    <xf numFmtId="0" fontId="2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etting_targets_dimoi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"/>
  <sheetViews>
    <sheetView tabSelected="1" zoomScale="85" zoomScaleNormal="85" workbookViewId="0" topLeftCell="B1">
      <pane ySplit="4" topLeftCell="A8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2" max="2" width="38.00390625" style="0" customWidth="1"/>
    <col min="3" max="3" width="67.140625" style="0" customWidth="1"/>
    <col min="4" max="5" width="12.7109375" style="0" customWidth="1"/>
    <col min="6" max="24" width="10.7109375" style="0" customWidth="1"/>
    <col min="25" max="25" width="12.7109375" style="0" customWidth="1"/>
  </cols>
  <sheetData>
    <row r="1" ht="8.25" customHeight="1"/>
    <row r="2" spans="1:25" ht="56.25" customHeight="1" thickBot="1">
      <c r="A2" s="1"/>
      <c r="B2" s="170" t="s">
        <v>2</v>
      </c>
      <c r="C2" s="170"/>
      <c r="D2" s="171" t="s">
        <v>0</v>
      </c>
      <c r="E2" s="171"/>
      <c r="F2" s="171"/>
      <c r="G2" s="172" t="s">
        <v>105</v>
      </c>
      <c r="H2" s="172"/>
      <c r="I2" s="172"/>
      <c r="J2" s="172"/>
      <c r="K2" s="172"/>
      <c r="L2" s="172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</row>
    <row r="3" spans="1:25" ht="13.5" customHeight="1" thickBot="1">
      <c r="A3" s="1"/>
      <c r="B3" s="2"/>
      <c r="C3" s="139" t="s">
        <v>89</v>
      </c>
      <c r="D3" s="141">
        <v>1</v>
      </c>
      <c r="E3" s="136">
        <v>2</v>
      </c>
      <c r="F3" s="136">
        <v>3</v>
      </c>
      <c r="G3" s="136">
        <v>4</v>
      </c>
      <c r="H3" s="137">
        <v>5</v>
      </c>
      <c r="I3" s="140">
        <v>6</v>
      </c>
      <c r="J3" s="136">
        <v>7</v>
      </c>
      <c r="K3" s="136">
        <v>8</v>
      </c>
      <c r="L3" s="136">
        <v>9</v>
      </c>
      <c r="M3" s="107">
        <v>10</v>
      </c>
      <c r="N3" s="107">
        <v>11</v>
      </c>
      <c r="O3" s="107">
        <v>12</v>
      </c>
      <c r="P3" s="107">
        <v>13</v>
      </c>
      <c r="Q3" s="107">
        <v>14</v>
      </c>
      <c r="R3" s="107">
        <v>15</v>
      </c>
      <c r="S3" s="107">
        <v>16</v>
      </c>
      <c r="T3" s="107">
        <v>17</v>
      </c>
      <c r="U3" s="107">
        <v>18</v>
      </c>
      <c r="V3" s="107">
        <v>19</v>
      </c>
      <c r="W3" s="107">
        <v>20</v>
      </c>
      <c r="X3" s="107">
        <v>21</v>
      </c>
      <c r="Y3" s="108">
        <v>22</v>
      </c>
    </row>
    <row r="4" spans="1:25" ht="139.5" customHeight="1" thickBot="1">
      <c r="A4" s="38" t="s">
        <v>5</v>
      </c>
      <c r="B4" s="39" t="s">
        <v>17</v>
      </c>
      <c r="C4" s="101" t="s">
        <v>16</v>
      </c>
      <c r="D4" s="102" t="s">
        <v>42</v>
      </c>
      <c r="E4" s="103" t="s">
        <v>41</v>
      </c>
      <c r="F4" s="104" t="s">
        <v>19</v>
      </c>
      <c r="G4" s="104" t="s">
        <v>20</v>
      </c>
      <c r="H4" s="104" t="s">
        <v>21</v>
      </c>
      <c r="I4" s="105" t="s">
        <v>81</v>
      </c>
      <c r="J4" s="104" t="s">
        <v>22</v>
      </c>
      <c r="K4" s="104" t="s">
        <v>23</v>
      </c>
      <c r="L4" s="104" t="s">
        <v>24</v>
      </c>
      <c r="M4" s="105" t="s">
        <v>82</v>
      </c>
      <c r="N4" s="105" t="s">
        <v>83</v>
      </c>
      <c r="O4" s="104" t="s">
        <v>25</v>
      </c>
      <c r="P4" s="104" t="s">
        <v>26</v>
      </c>
      <c r="Q4" s="104" t="s">
        <v>27</v>
      </c>
      <c r="R4" s="105" t="s">
        <v>84</v>
      </c>
      <c r="S4" s="105" t="s">
        <v>85</v>
      </c>
      <c r="T4" s="104" t="s">
        <v>28</v>
      </c>
      <c r="U4" s="104" t="s">
        <v>29</v>
      </c>
      <c r="V4" s="106" t="s">
        <v>30</v>
      </c>
      <c r="W4" s="105" t="s">
        <v>86</v>
      </c>
      <c r="X4" s="105" t="s">
        <v>87</v>
      </c>
      <c r="Y4" s="105" t="s">
        <v>88</v>
      </c>
    </row>
    <row r="5" spans="1:25" s="32" customFormat="1" ht="46.5" customHeight="1" thickBot="1">
      <c r="A5" s="33" t="s">
        <v>45</v>
      </c>
      <c r="B5" s="63" t="s">
        <v>11</v>
      </c>
      <c r="C5" s="9" t="s">
        <v>3</v>
      </c>
      <c r="D5" s="142">
        <v>1193647.31</v>
      </c>
      <c r="E5" s="143">
        <v>0</v>
      </c>
      <c r="F5" s="144">
        <v>95355.32</v>
      </c>
      <c r="G5" s="144">
        <v>79861.01</v>
      </c>
      <c r="H5" s="144">
        <v>105808.82</v>
      </c>
      <c r="I5" s="109">
        <f>F5+G5+H5</f>
        <v>281025.15</v>
      </c>
      <c r="J5" s="144">
        <v>90266.94</v>
      </c>
      <c r="K5" s="144">
        <v>89772.15</v>
      </c>
      <c r="L5" s="144">
        <v>89772.15</v>
      </c>
      <c r="M5" s="109">
        <f>J5+K5+L5</f>
        <v>269811.24</v>
      </c>
      <c r="N5" s="109">
        <f>I5+M5</f>
        <v>550836.39</v>
      </c>
      <c r="O5" s="144">
        <v>106605.46</v>
      </c>
      <c r="P5" s="144">
        <v>141556.92</v>
      </c>
      <c r="Q5" s="144">
        <v>124190.95</v>
      </c>
      <c r="R5" s="109">
        <f>O5+P5+Q5</f>
        <v>372353.33</v>
      </c>
      <c r="S5" s="109">
        <f>N5+R5</f>
        <v>923189.72</v>
      </c>
      <c r="T5" s="144">
        <v>73804.06</v>
      </c>
      <c r="U5" s="144">
        <v>106660.48</v>
      </c>
      <c r="V5" s="144">
        <v>89993.05</v>
      </c>
      <c r="W5" s="109">
        <f>T5+U5+V5</f>
        <v>270457.58999999997</v>
      </c>
      <c r="X5" s="109">
        <f>S5+W5</f>
        <v>1193647.31</v>
      </c>
      <c r="Y5" s="110">
        <f aca="true" t="shared" si="0" ref="Y5:Y14">X5-D5</f>
        <v>0</v>
      </c>
    </row>
    <row r="6" spans="1:25" s="32" customFormat="1" ht="18.75" customHeight="1" thickBot="1">
      <c r="A6" s="33" t="s">
        <v>46</v>
      </c>
      <c r="B6" s="161" t="s">
        <v>10</v>
      </c>
      <c r="C6" s="9" t="s">
        <v>43</v>
      </c>
      <c r="D6" s="142">
        <v>0</v>
      </c>
      <c r="E6" s="143">
        <v>0</v>
      </c>
      <c r="F6" s="144">
        <v>0</v>
      </c>
      <c r="G6" s="144">
        <v>0</v>
      </c>
      <c r="H6" s="144">
        <v>0</v>
      </c>
      <c r="I6" s="109">
        <f>F6+G6+H6</f>
        <v>0</v>
      </c>
      <c r="J6" s="144">
        <v>0</v>
      </c>
      <c r="K6" s="144">
        <v>0</v>
      </c>
      <c r="L6" s="144">
        <v>0</v>
      </c>
      <c r="M6" s="109">
        <f>J6+K6+L6</f>
        <v>0</v>
      </c>
      <c r="N6" s="109">
        <f>I6+M6</f>
        <v>0</v>
      </c>
      <c r="O6" s="144">
        <v>0</v>
      </c>
      <c r="P6" s="144">
        <v>0</v>
      </c>
      <c r="Q6" s="144">
        <v>0</v>
      </c>
      <c r="R6" s="109">
        <f>O6+P6+Q6</f>
        <v>0</v>
      </c>
      <c r="S6" s="109">
        <f>N6+R6</f>
        <v>0</v>
      </c>
      <c r="T6" s="144">
        <v>0</v>
      </c>
      <c r="U6" s="144">
        <v>0</v>
      </c>
      <c r="V6" s="144">
        <v>0</v>
      </c>
      <c r="W6" s="109">
        <f>T6+U6+V6</f>
        <v>0</v>
      </c>
      <c r="X6" s="109">
        <f>S6+W6</f>
        <v>0</v>
      </c>
      <c r="Y6" s="110">
        <f t="shared" si="0"/>
        <v>0</v>
      </c>
    </row>
    <row r="7" spans="1:25" s="32" customFormat="1" ht="18.75" customHeight="1" thickBot="1">
      <c r="A7" s="58" t="s">
        <v>47</v>
      </c>
      <c r="B7" s="162" t="s">
        <v>12</v>
      </c>
      <c r="C7" s="59" t="s">
        <v>44</v>
      </c>
      <c r="D7" s="142">
        <v>730714.82</v>
      </c>
      <c r="E7" s="143">
        <v>0</v>
      </c>
      <c r="F7" s="144">
        <v>48498.88</v>
      </c>
      <c r="G7" s="144">
        <v>78676.37</v>
      </c>
      <c r="H7" s="144">
        <v>39484.84</v>
      </c>
      <c r="I7" s="109">
        <f>F7+G7+H7</f>
        <v>166660.09</v>
      </c>
      <c r="J7" s="144">
        <v>86845.83</v>
      </c>
      <c r="K7" s="144">
        <v>39484.84</v>
      </c>
      <c r="L7" s="144">
        <v>53259.65</v>
      </c>
      <c r="M7" s="109">
        <f>J7+K7+L7</f>
        <v>179590.32</v>
      </c>
      <c r="N7" s="109">
        <f>I7+M7</f>
        <v>346250.41000000003</v>
      </c>
      <c r="O7" s="144">
        <v>39484.84</v>
      </c>
      <c r="P7" s="144">
        <v>88615.85</v>
      </c>
      <c r="Q7" s="144">
        <v>111886.67</v>
      </c>
      <c r="R7" s="109">
        <f>O7+P7+Q7</f>
        <v>239987.36</v>
      </c>
      <c r="S7" s="109">
        <f>N7+R7</f>
        <v>586237.77</v>
      </c>
      <c r="T7" s="144">
        <v>39484.84</v>
      </c>
      <c r="U7" s="144">
        <v>65507.36</v>
      </c>
      <c r="V7" s="144">
        <v>39484.85</v>
      </c>
      <c r="W7" s="109">
        <f>T7+U7+V7</f>
        <v>144477.05</v>
      </c>
      <c r="X7" s="109">
        <f>S7+W7</f>
        <v>730714.8200000001</v>
      </c>
      <c r="Y7" s="110">
        <f t="shared" si="0"/>
        <v>0</v>
      </c>
    </row>
    <row r="8" spans="1:25" s="32" customFormat="1" ht="81.75" thickBot="1">
      <c r="A8" s="185" t="s">
        <v>48</v>
      </c>
      <c r="B8" s="187" t="s">
        <v>36</v>
      </c>
      <c r="C8" s="10" t="s">
        <v>80</v>
      </c>
      <c r="D8" s="142">
        <v>495608.09</v>
      </c>
      <c r="E8" s="143">
        <v>0</v>
      </c>
      <c r="F8" s="144">
        <v>104021.26</v>
      </c>
      <c r="G8" s="144">
        <v>18191.67</v>
      </c>
      <c r="H8" s="144">
        <v>90784.6</v>
      </c>
      <c r="I8" s="109">
        <f>F8+G8+H8</f>
        <v>212997.53</v>
      </c>
      <c r="J8" s="144">
        <v>19979.68</v>
      </c>
      <c r="K8" s="144">
        <v>15561.04</v>
      </c>
      <c r="L8" s="144">
        <v>34321.86</v>
      </c>
      <c r="M8" s="109">
        <f>J8+K8+L8</f>
        <v>69862.58</v>
      </c>
      <c r="N8" s="109">
        <f>I8+M8</f>
        <v>282860.11</v>
      </c>
      <c r="O8" s="144">
        <v>51531.11</v>
      </c>
      <c r="P8" s="144">
        <v>35914.21</v>
      </c>
      <c r="Q8" s="144">
        <v>34135.58</v>
      </c>
      <c r="R8" s="109">
        <f>O8+P8+Q8</f>
        <v>121580.90000000001</v>
      </c>
      <c r="S8" s="109">
        <f>N8+R8</f>
        <v>404441.01</v>
      </c>
      <c r="T8" s="144">
        <v>26068.18</v>
      </c>
      <c r="U8" s="144">
        <v>12203.14</v>
      </c>
      <c r="V8" s="144">
        <v>52895.76</v>
      </c>
      <c r="W8" s="109">
        <f>T8+U8+V8</f>
        <v>91167.08</v>
      </c>
      <c r="X8" s="109">
        <f>S8+W8</f>
        <v>495608.09</v>
      </c>
      <c r="Y8" s="110">
        <f t="shared" si="0"/>
        <v>0</v>
      </c>
    </row>
    <row r="9" spans="1:25" s="32" customFormat="1" ht="19.5" customHeight="1" thickBot="1">
      <c r="A9" s="186"/>
      <c r="B9" s="188"/>
      <c r="C9" s="11" t="s">
        <v>79</v>
      </c>
      <c r="D9" s="142">
        <v>75202.91</v>
      </c>
      <c r="E9" s="143">
        <v>0</v>
      </c>
      <c r="F9" s="144">
        <v>0</v>
      </c>
      <c r="G9" s="144">
        <v>0</v>
      </c>
      <c r="H9" s="144">
        <v>561.12</v>
      </c>
      <c r="I9" s="109">
        <f>F9+G9+H9</f>
        <v>561.12</v>
      </c>
      <c r="J9" s="144">
        <v>7672.85</v>
      </c>
      <c r="K9" s="144">
        <v>4607.32</v>
      </c>
      <c r="L9" s="144">
        <v>2356.73</v>
      </c>
      <c r="M9" s="109">
        <f>J9+K9+L9</f>
        <v>14636.9</v>
      </c>
      <c r="N9" s="109">
        <f>I9+M9</f>
        <v>15198.02</v>
      </c>
      <c r="O9" s="144">
        <v>5351.13</v>
      </c>
      <c r="P9" s="144">
        <v>10332.1</v>
      </c>
      <c r="Q9" s="144">
        <v>12815.21</v>
      </c>
      <c r="R9" s="109">
        <f>O9+P9+Q9</f>
        <v>28498.44</v>
      </c>
      <c r="S9" s="109">
        <f>N9+R9</f>
        <v>43696.46</v>
      </c>
      <c r="T9" s="144">
        <v>17361.6</v>
      </c>
      <c r="U9" s="144">
        <v>7673.68</v>
      </c>
      <c r="V9" s="144">
        <v>6471.17</v>
      </c>
      <c r="W9" s="109">
        <f>T9+U9+V9</f>
        <v>31506.449999999997</v>
      </c>
      <c r="X9" s="109">
        <f>S9+W9</f>
        <v>75202.91</v>
      </c>
      <c r="Y9" s="110">
        <f t="shared" si="0"/>
        <v>0</v>
      </c>
    </row>
    <row r="10" spans="1:25" s="32" customFormat="1" ht="17.25" customHeight="1" thickBot="1">
      <c r="A10" s="60"/>
      <c r="B10" s="163"/>
      <c r="C10" s="61" t="s">
        <v>38</v>
      </c>
      <c r="D10" s="111">
        <f aca="true" t="shared" si="1" ref="D10:X10">SUM(D8:D9)</f>
        <v>570811</v>
      </c>
      <c r="E10" s="112">
        <f t="shared" si="1"/>
        <v>0</v>
      </c>
      <c r="F10" s="113">
        <f t="shared" si="1"/>
        <v>104021.26</v>
      </c>
      <c r="G10" s="113">
        <f t="shared" si="1"/>
        <v>18191.67</v>
      </c>
      <c r="H10" s="113">
        <f t="shared" si="1"/>
        <v>91345.72</v>
      </c>
      <c r="I10" s="113">
        <f t="shared" si="1"/>
        <v>213558.65</v>
      </c>
      <c r="J10" s="113">
        <f t="shared" si="1"/>
        <v>27652.53</v>
      </c>
      <c r="K10" s="113">
        <f t="shared" si="1"/>
        <v>20168.36</v>
      </c>
      <c r="L10" s="113">
        <f t="shared" si="1"/>
        <v>36678.590000000004</v>
      </c>
      <c r="M10" s="113">
        <f t="shared" si="1"/>
        <v>84499.48</v>
      </c>
      <c r="N10" s="113">
        <f t="shared" si="1"/>
        <v>298058.13</v>
      </c>
      <c r="O10" s="113">
        <f t="shared" si="1"/>
        <v>56882.24</v>
      </c>
      <c r="P10" s="113">
        <f t="shared" si="1"/>
        <v>46246.31</v>
      </c>
      <c r="Q10" s="113">
        <f t="shared" si="1"/>
        <v>46950.79</v>
      </c>
      <c r="R10" s="113">
        <f t="shared" si="1"/>
        <v>150079.34</v>
      </c>
      <c r="S10" s="113">
        <f t="shared" si="1"/>
        <v>448137.47000000003</v>
      </c>
      <c r="T10" s="113">
        <f t="shared" si="1"/>
        <v>43429.78</v>
      </c>
      <c r="U10" s="113">
        <f t="shared" si="1"/>
        <v>19876.82</v>
      </c>
      <c r="V10" s="113">
        <f t="shared" si="1"/>
        <v>59366.93</v>
      </c>
      <c r="W10" s="113">
        <f t="shared" si="1"/>
        <v>122673.53</v>
      </c>
      <c r="X10" s="113">
        <f t="shared" si="1"/>
        <v>570811</v>
      </c>
      <c r="Y10" s="110">
        <f t="shared" si="0"/>
        <v>0</v>
      </c>
    </row>
    <row r="11" spans="1:25" s="32" customFormat="1" ht="29.25" customHeight="1" thickBot="1">
      <c r="A11" s="58" t="s">
        <v>49</v>
      </c>
      <c r="B11" s="164" t="s">
        <v>1</v>
      </c>
      <c r="C11" s="62" t="s">
        <v>37</v>
      </c>
      <c r="D11" s="146">
        <v>143625</v>
      </c>
      <c r="E11" s="143">
        <v>0</v>
      </c>
      <c r="F11" s="144">
        <v>10000</v>
      </c>
      <c r="G11" s="145">
        <v>10000</v>
      </c>
      <c r="H11" s="145">
        <v>10000</v>
      </c>
      <c r="I11" s="109">
        <f>F11+G11+H11</f>
        <v>30000</v>
      </c>
      <c r="J11" s="145">
        <v>12000</v>
      </c>
      <c r="K11" s="145">
        <v>12000</v>
      </c>
      <c r="L11" s="145">
        <v>12000</v>
      </c>
      <c r="M11" s="109">
        <f>J11+K11+L11</f>
        <v>36000</v>
      </c>
      <c r="N11" s="109">
        <f>I11+M11</f>
        <v>66000</v>
      </c>
      <c r="O11" s="145">
        <v>14000</v>
      </c>
      <c r="P11" s="145">
        <v>12000</v>
      </c>
      <c r="Q11" s="145">
        <v>12000</v>
      </c>
      <c r="R11" s="109">
        <f>O11+P11+Q11</f>
        <v>38000</v>
      </c>
      <c r="S11" s="109">
        <f>N11+R11</f>
        <v>104000</v>
      </c>
      <c r="T11" s="145">
        <v>11000</v>
      </c>
      <c r="U11" s="145">
        <v>12000</v>
      </c>
      <c r="V11" s="145">
        <v>16625</v>
      </c>
      <c r="W11" s="109">
        <f>T11+U11+V11</f>
        <v>39625</v>
      </c>
      <c r="X11" s="109">
        <f>S11+W11</f>
        <v>143625</v>
      </c>
      <c r="Y11" s="110">
        <f t="shared" si="0"/>
        <v>0</v>
      </c>
    </row>
    <row r="12" spans="1:25" s="32" customFormat="1" ht="27.75" thickBot="1">
      <c r="A12" s="33" t="s">
        <v>50</v>
      </c>
      <c r="B12" s="165" t="s">
        <v>76</v>
      </c>
      <c r="C12" s="63" t="s">
        <v>75</v>
      </c>
      <c r="D12" s="142">
        <v>876634.44</v>
      </c>
      <c r="E12" s="143">
        <v>0</v>
      </c>
      <c r="F12" s="144">
        <v>51605.34</v>
      </c>
      <c r="G12" s="144">
        <v>53612.53</v>
      </c>
      <c r="H12" s="144">
        <v>60480.45</v>
      </c>
      <c r="I12" s="109">
        <f>F12+G12+H12</f>
        <v>165698.32</v>
      </c>
      <c r="J12" s="144">
        <v>66143.39</v>
      </c>
      <c r="K12" s="144">
        <v>85690.22</v>
      </c>
      <c r="L12" s="144">
        <v>74476.5</v>
      </c>
      <c r="M12" s="109">
        <f>J12+K12+L12</f>
        <v>226310.11</v>
      </c>
      <c r="N12" s="109">
        <f>I12+M12</f>
        <v>392008.43</v>
      </c>
      <c r="O12" s="144">
        <v>74029.57</v>
      </c>
      <c r="P12" s="144">
        <v>72873.4</v>
      </c>
      <c r="Q12" s="144">
        <v>103554.24</v>
      </c>
      <c r="R12" s="109">
        <f>O12+P12+Q12</f>
        <v>250457.21000000002</v>
      </c>
      <c r="S12" s="109">
        <f>N12+R12</f>
        <v>642465.64</v>
      </c>
      <c r="T12" s="144">
        <v>100790.49</v>
      </c>
      <c r="U12" s="144">
        <v>98717.14</v>
      </c>
      <c r="V12" s="144">
        <v>34661.17</v>
      </c>
      <c r="W12" s="109">
        <f>T12+U12+V12</f>
        <v>234168.8</v>
      </c>
      <c r="X12" s="109">
        <f>S12+W12</f>
        <v>876634.44</v>
      </c>
      <c r="Y12" s="110">
        <f t="shared" si="0"/>
        <v>0</v>
      </c>
    </row>
    <row r="13" spans="1:25" s="32" customFormat="1" ht="18.75" customHeight="1" thickBot="1">
      <c r="A13" s="64" t="s">
        <v>51</v>
      </c>
      <c r="B13" s="65" t="s">
        <v>8</v>
      </c>
      <c r="C13" s="66" t="s">
        <v>7</v>
      </c>
      <c r="D13" s="142">
        <v>2571612.81</v>
      </c>
      <c r="E13" s="143">
        <v>0</v>
      </c>
      <c r="F13" s="114">
        <f>D13</f>
        <v>2571612.81</v>
      </c>
      <c r="G13" s="109">
        <f>D13</f>
        <v>2571612.81</v>
      </c>
      <c r="H13" s="109">
        <f>D13</f>
        <v>2571612.81</v>
      </c>
      <c r="I13" s="109">
        <f>D13</f>
        <v>2571612.81</v>
      </c>
      <c r="J13" s="109">
        <f>D13</f>
        <v>2571612.81</v>
      </c>
      <c r="K13" s="109">
        <f>D13</f>
        <v>2571612.81</v>
      </c>
      <c r="L13" s="109">
        <f>D13</f>
        <v>2571612.81</v>
      </c>
      <c r="M13" s="109">
        <f>D13</f>
        <v>2571612.81</v>
      </c>
      <c r="N13" s="109">
        <f>D13</f>
        <v>2571612.81</v>
      </c>
      <c r="O13" s="109">
        <f>D13</f>
        <v>2571612.81</v>
      </c>
      <c r="P13" s="109">
        <f>D13</f>
        <v>2571612.81</v>
      </c>
      <c r="Q13" s="109">
        <f>D13</f>
        <v>2571612.81</v>
      </c>
      <c r="R13" s="109">
        <f>D13</f>
        <v>2571612.81</v>
      </c>
      <c r="S13" s="109">
        <f>D13</f>
        <v>2571612.81</v>
      </c>
      <c r="T13" s="109">
        <f>D13</f>
        <v>2571612.81</v>
      </c>
      <c r="U13" s="109">
        <f>D13</f>
        <v>2571612.81</v>
      </c>
      <c r="V13" s="109">
        <f>D13</f>
        <v>2571612.81</v>
      </c>
      <c r="W13" s="109">
        <f>D13</f>
        <v>2571612.81</v>
      </c>
      <c r="X13" s="109">
        <f>D13</f>
        <v>2571612.81</v>
      </c>
      <c r="Y13" s="110">
        <f t="shared" si="0"/>
        <v>0</v>
      </c>
    </row>
    <row r="14" spans="1:25" s="32" customFormat="1" ht="27" customHeight="1" thickBot="1">
      <c r="A14" s="67" t="s">
        <v>39</v>
      </c>
      <c r="B14" s="195" t="s">
        <v>92</v>
      </c>
      <c r="C14" s="196"/>
      <c r="D14" s="115">
        <f aca="true" t="shared" si="2" ref="D14:X14">D5+D6+D7+D10+D11+D12+D13</f>
        <v>6087045.38</v>
      </c>
      <c r="E14" s="116">
        <f t="shared" si="2"/>
        <v>0</v>
      </c>
      <c r="F14" s="117">
        <f t="shared" si="2"/>
        <v>2881093.6100000003</v>
      </c>
      <c r="G14" s="118">
        <f t="shared" si="2"/>
        <v>2811954.39</v>
      </c>
      <c r="H14" s="118">
        <f t="shared" si="2"/>
        <v>2878732.64</v>
      </c>
      <c r="I14" s="118">
        <f t="shared" si="2"/>
        <v>3428555.02</v>
      </c>
      <c r="J14" s="118">
        <f t="shared" si="2"/>
        <v>2854521.5</v>
      </c>
      <c r="K14" s="118">
        <f t="shared" si="2"/>
        <v>2818728.38</v>
      </c>
      <c r="L14" s="118">
        <f t="shared" si="2"/>
        <v>2837799.7</v>
      </c>
      <c r="M14" s="118">
        <f t="shared" si="2"/>
        <v>3367823.96</v>
      </c>
      <c r="N14" s="118">
        <f t="shared" si="2"/>
        <v>4224766.17</v>
      </c>
      <c r="O14" s="118">
        <f t="shared" si="2"/>
        <v>2862614.92</v>
      </c>
      <c r="P14" s="118">
        <f t="shared" si="2"/>
        <v>2932905.29</v>
      </c>
      <c r="Q14" s="118">
        <f t="shared" si="2"/>
        <v>2970195.46</v>
      </c>
      <c r="R14" s="118">
        <f t="shared" si="2"/>
        <v>3622490.05</v>
      </c>
      <c r="S14" s="118">
        <f t="shared" si="2"/>
        <v>5275643.41</v>
      </c>
      <c r="T14" s="118">
        <f t="shared" si="2"/>
        <v>2840121.98</v>
      </c>
      <c r="U14" s="118">
        <f t="shared" si="2"/>
        <v>2874374.61</v>
      </c>
      <c r="V14" s="118">
        <f t="shared" si="2"/>
        <v>2811743.81</v>
      </c>
      <c r="W14" s="118">
        <f t="shared" si="2"/>
        <v>3383014.7800000003</v>
      </c>
      <c r="X14" s="118">
        <f t="shared" si="2"/>
        <v>6087045.38</v>
      </c>
      <c r="Y14" s="110">
        <f t="shared" si="0"/>
        <v>0</v>
      </c>
    </row>
    <row r="15" spans="1:24" ht="15.75" customHeight="1">
      <c r="A15" s="19"/>
      <c r="C15" s="12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 customHeight="1">
      <c r="A16" s="20"/>
      <c r="B16" s="13"/>
      <c r="C16" s="14"/>
      <c r="D16" s="16"/>
      <c r="E16" s="1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"/>
      <c r="W16" s="1"/>
      <c r="X16" s="1"/>
    </row>
    <row r="17" spans="1:25" ht="83.25" customHeight="1" thickBot="1">
      <c r="A17" s="96" t="s">
        <v>6</v>
      </c>
      <c r="B17" s="97" t="s">
        <v>18</v>
      </c>
      <c r="C17" s="97" t="s">
        <v>16</v>
      </c>
      <c r="D17" s="56" t="s">
        <v>42</v>
      </c>
      <c r="E17" s="57" t="s">
        <v>41</v>
      </c>
      <c r="F17" s="36" t="s">
        <v>19</v>
      </c>
      <c r="G17" s="36" t="s">
        <v>20</v>
      </c>
      <c r="H17" s="36" t="s">
        <v>21</v>
      </c>
      <c r="I17" s="37" t="s">
        <v>81</v>
      </c>
      <c r="J17" s="36" t="s">
        <v>22</v>
      </c>
      <c r="K17" s="36" t="s">
        <v>23</v>
      </c>
      <c r="L17" s="36" t="s">
        <v>24</v>
      </c>
      <c r="M17" s="37" t="s">
        <v>82</v>
      </c>
      <c r="N17" s="37" t="s">
        <v>83</v>
      </c>
      <c r="O17" s="36" t="s">
        <v>25</v>
      </c>
      <c r="P17" s="36" t="s">
        <v>26</v>
      </c>
      <c r="Q17" s="36" t="s">
        <v>27</v>
      </c>
      <c r="R17" s="37" t="s">
        <v>84</v>
      </c>
      <c r="S17" s="37" t="s">
        <v>85</v>
      </c>
      <c r="T17" s="36" t="s">
        <v>28</v>
      </c>
      <c r="U17" s="36" t="s">
        <v>29</v>
      </c>
      <c r="V17" s="35" t="s">
        <v>30</v>
      </c>
      <c r="W17" s="37" t="s">
        <v>86</v>
      </c>
      <c r="X17" s="37" t="s">
        <v>87</v>
      </c>
      <c r="Y17" s="37" t="s">
        <v>88</v>
      </c>
    </row>
    <row r="18" spans="1:25" ht="18" customHeight="1" thickBot="1">
      <c r="A18" s="88" t="s">
        <v>45</v>
      </c>
      <c r="B18" s="95" t="s">
        <v>13</v>
      </c>
      <c r="C18" s="94" t="s">
        <v>59</v>
      </c>
      <c r="D18" s="147">
        <v>1381129.7</v>
      </c>
      <c r="E18" s="143">
        <v>0</v>
      </c>
      <c r="F18" s="144">
        <v>75029.49</v>
      </c>
      <c r="G18" s="144">
        <v>91599.65</v>
      </c>
      <c r="H18" s="144">
        <v>114635.75</v>
      </c>
      <c r="I18" s="109">
        <f aca="true" t="shared" si="3" ref="I18:I23">F18+G18+H18</f>
        <v>281264.89</v>
      </c>
      <c r="J18" s="144">
        <v>97701.37</v>
      </c>
      <c r="K18" s="144">
        <v>106492.91</v>
      </c>
      <c r="L18" s="144">
        <v>91911.93</v>
      </c>
      <c r="M18" s="109">
        <f aca="true" t="shared" si="4" ref="M18:M23">J18+K18+L18</f>
        <v>296106.20999999996</v>
      </c>
      <c r="N18" s="109">
        <f aca="true" t="shared" si="5" ref="N18:N23">I18+M18</f>
        <v>577371.1</v>
      </c>
      <c r="O18" s="144">
        <v>107948.88</v>
      </c>
      <c r="P18" s="144">
        <v>83567.13</v>
      </c>
      <c r="Q18" s="144">
        <v>187425.88</v>
      </c>
      <c r="R18" s="109">
        <f aca="true" t="shared" si="6" ref="R18:R23">O18+P18+Q18</f>
        <v>378941.89</v>
      </c>
      <c r="S18" s="109">
        <f aca="true" t="shared" si="7" ref="S18:S23">N18+R18</f>
        <v>956312.99</v>
      </c>
      <c r="T18" s="144">
        <v>142125.18</v>
      </c>
      <c r="U18" s="144">
        <v>139222.47</v>
      </c>
      <c r="V18" s="144">
        <v>143469.06</v>
      </c>
      <c r="W18" s="109">
        <f aca="true" t="shared" si="8" ref="W18:W23">T18+U18+V18</f>
        <v>424816.71</v>
      </c>
      <c r="X18" s="109">
        <f aca="true" t="shared" si="9" ref="X18:X23">S18+W18</f>
        <v>1381129.7</v>
      </c>
      <c r="Y18" s="119">
        <f aca="true" t="shared" si="10" ref="Y18:Y29">X18-D18</f>
        <v>0</v>
      </c>
    </row>
    <row r="19" spans="1:25" ht="18" customHeight="1" thickBot="1">
      <c r="A19" s="88" t="s">
        <v>46</v>
      </c>
      <c r="B19" s="95" t="s">
        <v>4</v>
      </c>
      <c r="C19" s="94" t="s">
        <v>60</v>
      </c>
      <c r="D19" s="147">
        <v>0</v>
      </c>
      <c r="E19" s="143">
        <v>0</v>
      </c>
      <c r="F19" s="151">
        <v>0</v>
      </c>
      <c r="G19" s="166">
        <v>0</v>
      </c>
      <c r="H19" s="166">
        <v>0</v>
      </c>
      <c r="I19" s="119">
        <f t="shared" si="3"/>
        <v>0</v>
      </c>
      <c r="J19" s="166">
        <v>0</v>
      </c>
      <c r="K19" s="166">
        <v>0</v>
      </c>
      <c r="L19" s="166">
        <v>0</v>
      </c>
      <c r="M19" s="109">
        <f t="shared" si="4"/>
        <v>0</v>
      </c>
      <c r="N19" s="109">
        <f t="shared" si="5"/>
        <v>0</v>
      </c>
      <c r="O19" s="166">
        <v>0</v>
      </c>
      <c r="P19" s="166">
        <v>0</v>
      </c>
      <c r="Q19" s="166">
        <v>0</v>
      </c>
      <c r="R19" s="109">
        <f t="shared" si="6"/>
        <v>0</v>
      </c>
      <c r="S19" s="109">
        <f t="shared" si="7"/>
        <v>0</v>
      </c>
      <c r="T19" s="166">
        <v>0</v>
      </c>
      <c r="U19" s="166">
        <v>0</v>
      </c>
      <c r="V19" s="166">
        <v>0</v>
      </c>
      <c r="W19" s="109">
        <f t="shared" si="8"/>
        <v>0</v>
      </c>
      <c r="X19" s="109">
        <f t="shared" si="9"/>
        <v>0</v>
      </c>
      <c r="Y19" s="119">
        <f t="shared" si="10"/>
        <v>0</v>
      </c>
    </row>
    <row r="20" spans="1:25" ht="18" customHeight="1" thickBot="1">
      <c r="A20" s="88" t="s">
        <v>47</v>
      </c>
      <c r="B20" s="95" t="s">
        <v>14</v>
      </c>
      <c r="C20" s="94" t="s">
        <v>61</v>
      </c>
      <c r="D20" s="147">
        <v>5000</v>
      </c>
      <c r="E20" s="143">
        <v>0</v>
      </c>
      <c r="F20" s="151">
        <v>0</v>
      </c>
      <c r="G20" s="166">
        <v>0</v>
      </c>
      <c r="H20" s="166">
        <v>1079.17</v>
      </c>
      <c r="I20" s="119">
        <f t="shared" si="3"/>
        <v>1079.17</v>
      </c>
      <c r="J20" s="166">
        <v>497.25</v>
      </c>
      <c r="K20" s="166">
        <v>260.49</v>
      </c>
      <c r="L20" s="166">
        <v>36.75</v>
      </c>
      <c r="M20" s="109">
        <f t="shared" si="4"/>
        <v>794.49</v>
      </c>
      <c r="N20" s="109">
        <f t="shared" si="5"/>
        <v>1873.66</v>
      </c>
      <c r="O20" s="166">
        <v>0</v>
      </c>
      <c r="P20" s="166">
        <v>1056.22</v>
      </c>
      <c r="Q20" s="166">
        <v>293.81</v>
      </c>
      <c r="R20" s="109">
        <f t="shared" si="6"/>
        <v>1350.03</v>
      </c>
      <c r="S20" s="109">
        <f t="shared" si="7"/>
        <v>3223.69</v>
      </c>
      <c r="T20" s="166">
        <v>1196.93</v>
      </c>
      <c r="U20" s="166">
        <v>0</v>
      </c>
      <c r="V20" s="166">
        <v>579.38</v>
      </c>
      <c r="W20" s="109">
        <f t="shared" si="8"/>
        <v>1776.31</v>
      </c>
      <c r="X20" s="109">
        <f t="shared" si="9"/>
        <v>5000</v>
      </c>
      <c r="Y20" s="119">
        <f t="shared" si="10"/>
        <v>0</v>
      </c>
    </row>
    <row r="21" spans="1:25" ht="18" customHeight="1" thickBot="1">
      <c r="A21" s="88" t="s">
        <v>48</v>
      </c>
      <c r="B21" s="95" t="s">
        <v>15</v>
      </c>
      <c r="C21" s="94" t="s">
        <v>62</v>
      </c>
      <c r="D21" s="148">
        <v>2571670.33</v>
      </c>
      <c r="E21" s="148">
        <v>0</v>
      </c>
      <c r="F21" s="152">
        <v>39000</v>
      </c>
      <c r="G21" s="166">
        <v>120000</v>
      </c>
      <c r="H21" s="166">
        <v>191000</v>
      </c>
      <c r="I21" s="119">
        <f t="shared" si="3"/>
        <v>350000</v>
      </c>
      <c r="J21" s="166">
        <v>135676.94</v>
      </c>
      <c r="K21" s="166">
        <v>119820</v>
      </c>
      <c r="L21" s="166">
        <v>68607.18</v>
      </c>
      <c r="M21" s="109">
        <f t="shared" si="4"/>
        <v>324104.12</v>
      </c>
      <c r="N21" s="109">
        <f t="shared" si="5"/>
        <v>674104.12</v>
      </c>
      <c r="O21" s="166">
        <v>180919</v>
      </c>
      <c r="P21" s="166">
        <v>259241.89</v>
      </c>
      <c r="Q21" s="166">
        <v>411093.8</v>
      </c>
      <c r="R21" s="109">
        <f t="shared" si="6"/>
        <v>851254.69</v>
      </c>
      <c r="S21" s="109">
        <f t="shared" si="7"/>
        <v>1525358.81</v>
      </c>
      <c r="T21" s="166">
        <v>141143.47</v>
      </c>
      <c r="U21" s="166">
        <v>147184.47</v>
      </c>
      <c r="V21" s="166">
        <v>757983.4</v>
      </c>
      <c r="W21" s="109">
        <f t="shared" si="8"/>
        <v>1046311.3400000001</v>
      </c>
      <c r="X21" s="109">
        <f t="shared" si="9"/>
        <v>2571670.1500000004</v>
      </c>
      <c r="Y21" s="119">
        <f t="shared" si="10"/>
        <v>-0.17999999970197678</v>
      </c>
    </row>
    <row r="22" spans="1:25" ht="27.75" thickBot="1">
      <c r="A22" s="88" t="s">
        <v>49</v>
      </c>
      <c r="B22" s="160" t="s">
        <v>34</v>
      </c>
      <c r="C22" s="94" t="s">
        <v>77</v>
      </c>
      <c r="D22" s="148">
        <v>187187.51</v>
      </c>
      <c r="E22" s="148">
        <v>0</v>
      </c>
      <c r="F22" s="152">
        <v>0</v>
      </c>
      <c r="G22" s="166">
        <v>13503.75</v>
      </c>
      <c r="H22" s="166">
        <v>22.74</v>
      </c>
      <c r="I22" s="119">
        <f t="shared" si="3"/>
        <v>13526.49</v>
      </c>
      <c r="J22" s="166">
        <v>0</v>
      </c>
      <c r="K22" s="166">
        <v>108393.58</v>
      </c>
      <c r="L22" s="166">
        <v>7363.76</v>
      </c>
      <c r="M22" s="109">
        <f t="shared" si="4"/>
        <v>115757.34</v>
      </c>
      <c r="N22" s="109">
        <f t="shared" si="5"/>
        <v>129283.83</v>
      </c>
      <c r="O22" s="166">
        <v>4757.38</v>
      </c>
      <c r="P22" s="166">
        <v>1449.04</v>
      </c>
      <c r="Q22" s="166">
        <v>0</v>
      </c>
      <c r="R22" s="109">
        <f t="shared" si="6"/>
        <v>6206.42</v>
      </c>
      <c r="S22" s="109">
        <f t="shared" si="7"/>
        <v>135490.25</v>
      </c>
      <c r="T22" s="166">
        <v>36300.22</v>
      </c>
      <c r="U22" s="166">
        <v>14112.18</v>
      </c>
      <c r="V22" s="166">
        <v>1284.86</v>
      </c>
      <c r="W22" s="109">
        <f t="shared" si="8"/>
        <v>51697.26</v>
      </c>
      <c r="X22" s="109">
        <f t="shared" si="9"/>
        <v>187187.51</v>
      </c>
      <c r="Y22" s="119">
        <f t="shared" si="10"/>
        <v>0</v>
      </c>
    </row>
    <row r="23" spans="1:25" ht="21" customHeight="1">
      <c r="A23" s="189" t="s">
        <v>50</v>
      </c>
      <c r="B23" s="197" t="s">
        <v>33</v>
      </c>
      <c r="C23" s="34" t="s">
        <v>63</v>
      </c>
      <c r="D23" s="149">
        <v>308066.06</v>
      </c>
      <c r="E23" s="150">
        <v>0</v>
      </c>
      <c r="F23" s="152">
        <v>0</v>
      </c>
      <c r="G23" s="166">
        <v>0</v>
      </c>
      <c r="H23" s="166">
        <v>0</v>
      </c>
      <c r="I23" s="119">
        <f t="shared" si="3"/>
        <v>0</v>
      </c>
      <c r="J23" s="166">
        <v>0</v>
      </c>
      <c r="K23" s="166">
        <v>36717.03</v>
      </c>
      <c r="L23" s="166">
        <v>88278.55</v>
      </c>
      <c r="M23" s="109">
        <f t="shared" si="4"/>
        <v>124995.58</v>
      </c>
      <c r="N23" s="109">
        <f t="shared" si="5"/>
        <v>124995.58</v>
      </c>
      <c r="O23" s="166">
        <v>0</v>
      </c>
      <c r="P23" s="166">
        <v>40796.68</v>
      </c>
      <c r="Q23" s="166">
        <v>0</v>
      </c>
      <c r="R23" s="109">
        <f t="shared" si="6"/>
        <v>40796.68</v>
      </c>
      <c r="S23" s="109">
        <f t="shared" si="7"/>
        <v>165792.26</v>
      </c>
      <c r="T23" s="166">
        <v>0</v>
      </c>
      <c r="U23" s="166">
        <v>0</v>
      </c>
      <c r="V23" s="166">
        <v>142273.8</v>
      </c>
      <c r="W23" s="109">
        <f t="shared" si="8"/>
        <v>142273.8</v>
      </c>
      <c r="X23" s="109">
        <f t="shared" si="9"/>
        <v>308066.06</v>
      </c>
      <c r="Y23" s="119">
        <f t="shared" si="10"/>
        <v>0</v>
      </c>
    </row>
    <row r="24" spans="1:25" ht="21" customHeight="1" thickBot="1">
      <c r="A24" s="190"/>
      <c r="B24" s="198"/>
      <c r="C24" s="5" t="s">
        <v>64</v>
      </c>
      <c r="D24" s="120">
        <f aca="true" t="shared" si="11" ref="D24:X24">D19</f>
        <v>0</v>
      </c>
      <c r="E24" s="121">
        <f t="shared" si="11"/>
        <v>0</v>
      </c>
      <c r="F24" s="114">
        <f t="shared" si="11"/>
        <v>0</v>
      </c>
      <c r="G24" s="109">
        <f t="shared" si="11"/>
        <v>0</v>
      </c>
      <c r="H24" s="109">
        <f t="shared" si="11"/>
        <v>0</v>
      </c>
      <c r="I24" s="109">
        <f t="shared" si="11"/>
        <v>0</v>
      </c>
      <c r="J24" s="109">
        <f t="shared" si="11"/>
        <v>0</v>
      </c>
      <c r="K24" s="109">
        <f t="shared" si="11"/>
        <v>0</v>
      </c>
      <c r="L24" s="109">
        <f t="shared" si="11"/>
        <v>0</v>
      </c>
      <c r="M24" s="109">
        <f t="shared" si="11"/>
        <v>0</v>
      </c>
      <c r="N24" s="109">
        <f t="shared" si="11"/>
        <v>0</v>
      </c>
      <c r="O24" s="109">
        <f t="shared" si="11"/>
        <v>0</v>
      </c>
      <c r="P24" s="109">
        <f t="shared" si="11"/>
        <v>0</v>
      </c>
      <c r="Q24" s="109">
        <f t="shared" si="11"/>
        <v>0</v>
      </c>
      <c r="R24" s="109">
        <f t="shared" si="11"/>
        <v>0</v>
      </c>
      <c r="S24" s="109">
        <f t="shared" si="11"/>
        <v>0</v>
      </c>
      <c r="T24" s="109">
        <f t="shared" si="11"/>
        <v>0</v>
      </c>
      <c r="U24" s="109">
        <f t="shared" si="11"/>
        <v>0</v>
      </c>
      <c r="V24" s="109">
        <f t="shared" si="11"/>
        <v>0</v>
      </c>
      <c r="W24" s="109">
        <f t="shared" si="11"/>
        <v>0</v>
      </c>
      <c r="X24" s="109">
        <f t="shared" si="11"/>
        <v>0</v>
      </c>
      <c r="Y24" s="119">
        <f t="shared" si="10"/>
        <v>0</v>
      </c>
    </row>
    <row r="25" spans="1:25" ht="18" customHeight="1" thickBot="1">
      <c r="A25" s="191"/>
      <c r="B25" s="199"/>
      <c r="C25" s="93" t="s">
        <v>35</v>
      </c>
      <c r="D25" s="122">
        <f aca="true" t="shared" si="12" ref="D25:X25">D23-D24</f>
        <v>308066.06</v>
      </c>
      <c r="E25" s="112">
        <f t="shared" si="12"/>
        <v>0</v>
      </c>
      <c r="F25" s="123">
        <f t="shared" si="12"/>
        <v>0</v>
      </c>
      <c r="G25" s="124">
        <f t="shared" si="12"/>
        <v>0</v>
      </c>
      <c r="H25" s="124">
        <f t="shared" si="12"/>
        <v>0</v>
      </c>
      <c r="I25" s="124">
        <f t="shared" si="12"/>
        <v>0</v>
      </c>
      <c r="J25" s="124">
        <f t="shared" si="12"/>
        <v>0</v>
      </c>
      <c r="K25" s="124">
        <f t="shared" si="12"/>
        <v>36717.03</v>
      </c>
      <c r="L25" s="124">
        <f t="shared" si="12"/>
        <v>88278.55</v>
      </c>
      <c r="M25" s="124">
        <f t="shared" si="12"/>
        <v>124995.58</v>
      </c>
      <c r="N25" s="124">
        <f t="shared" si="12"/>
        <v>124995.58</v>
      </c>
      <c r="O25" s="124">
        <f t="shared" si="12"/>
        <v>0</v>
      </c>
      <c r="P25" s="124">
        <f t="shared" si="12"/>
        <v>40796.68</v>
      </c>
      <c r="Q25" s="124">
        <f t="shared" si="12"/>
        <v>0</v>
      </c>
      <c r="R25" s="124">
        <f t="shared" si="12"/>
        <v>40796.68</v>
      </c>
      <c r="S25" s="124">
        <f t="shared" si="12"/>
        <v>165792.26</v>
      </c>
      <c r="T25" s="124">
        <f t="shared" si="12"/>
        <v>0</v>
      </c>
      <c r="U25" s="124">
        <f t="shared" si="12"/>
        <v>0</v>
      </c>
      <c r="V25" s="124">
        <f t="shared" si="12"/>
        <v>142273.8</v>
      </c>
      <c r="W25" s="124">
        <f t="shared" si="12"/>
        <v>142273.8</v>
      </c>
      <c r="X25" s="124">
        <f t="shared" si="12"/>
        <v>308066.06</v>
      </c>
      <c r="Y25" s="119">
        <f t="shared" si="10"/>
        <v>0</v>
      </c>
    </row>
    <row r="26" spans="1:25" ht="41.25" thickBot="1">
      <c r="A26" s="88" t="s">
        <v>51</v>
      </c>
      <c r="B26" s="92" t="s">
        <v>32</v>
      </c>
      <c r="C26" s="90" t="s">
        <v>78</v>
      </c>
      <c r="D26" s="148">
        <v>1036981.72</v>
      </c>
      <c r="E26" s="148">
        <v>0</v>
      </c>
      <c r="F26" s="152">
        <v>0</v>
      </c>
      <c r="G26" s="166">
        <v>6183.17</v>
      </c>
      <c r="H26" s="166">
        <v>20986.64</v>
      </c>
      <c r="I26" s="109">
        <f>F26+G26+H26</f>
        <v>27169.809999999998</v>
      </c>
      <c r="J26" s="166">
        <v>29678.02</v>
      </c>
      <c r="K26" s="166">
        <v>60558.68</v>
      </c>
      <c r="L26" s="166">
        <v>101757.8</v>
      </c>
      <c r="M26" s="109">
        <f>J26+K26+L26</f>
        <v>191994.5</v>
      </c>
      <c r="N26" s="109">
        <f>I26+M26</f>
        <v>219164.31</v>
      </c>
      <c r="O26" s="166">
        <v>78850.6</v>
      </c>
      <c r="P26" s="166">
        <v>70310.56</v>
      </c>
      <c r="Q26" s="166">
        <v>61979.15</v>
      </c>
      <c r="R26" s="109">
        <f>O26+P26+Q26</f>
        <v>211140.31</v>
      </c>
      <c r="S26" s="109">
        <f>N26+R26</f>
        <v>430304.62</v>
      </c>
      <c r="T26" s="166">
        <v>68041.8</v>
      </c>
      <c r="U26" s="166">
        <v>186765.39</v>
      </c>
      <c r="V26" s="166">
        <v>351869.91</v>
      </c>
      <c r="W26" s="109">
        <f>T26+U26+V26</f>
        <v>606677.1</v>
      </c>
      <c r="X26" s="109">
        <f>S26+W26</f>
        <v>1036981.72</v>
      </c>
      <c r="Y26" s="119">
        <f t="shared" si="10"/>
        <v>0</v>
      </c>
    </row>
    <row r="27" spans="1:25" ht="16.5" customHeight="1" thickBot="1">
      <c r="A27" s="88" t="s">
        <v>67</v>
      </c>
      <c r="B27" s="89" t="s">
        <v>31</v>
      </c>
      <c r="C27" s="91" t="s">
        <v>65</v>
      </c>
      <c r="D27" s="147">
        <v>520634.9</v>
      </c>
      <c r="E27" s="143">
        <v>0</v>
      </c>
      <c r="F27" s="153">
        <v>28949.88</v>
      </c>
      <c r="G27" s="167">
        <v>34508.77</v>
      </c>
      <c r="H27" s="167">
        <v>0</v>
      </c>
      <c r="I27" s="125">
        <f>F27+G27+H27</f>
        <v>63458.649999999994</v>
      </c>
      <c r="J27" s="167">
        <v>80838.65</v>
      </c>
      <c r="K27" s="167">
        <v>44760.11</v>
      </c>
      <c r="L27" s="167">
        <v>48627.11</v>
      </c>
      <c r="M27" s="125">
        <f>J27+K27+L27</f>
        <v>174225.87</v>
      </c>
      <c r="N27" s="125">
        <f>I27+M27</f>
        <v>237684.52</v>
      </c>
      <c r="O27" s="167">
        <v>49192.35</v>
      </c>
      <c r="P27" s="167">
        <v>40834.63</v>
      </c>
      <c r="Q27" s="167">
        <v>68698.58</v>
      </c>
      <c r="R27" s="125">
        <f>O27+P27+Q27</f>
        <v>158725.56</v>
      </c>
      <c r="S27" s="125">
        <f>N27+R27</f>
        <v>396410.07999999996</v>
      </c>
      <c r="T27" s="167">
        <v>52997.46</v>
      </c>
      <c r="U27" s="167">
        <v>8996.22</v>
      </c>
      <c r="V27" s="167">
        <v>62231.14</v>
      </c>
      <c r="W27" s="125">
        <f>T27+U27+V27</f>
        <v>124224.82</v>
      </c>
      <c r="X27" s="109">
        <f>S27+W27</f>
        <v>520634.89999999997</v>
      </c>
      <c r="Y27" s="119">
        <f t="shared" si="10"/>
        <v>0</v>
      </c>
    </row>
    <row r="28" spans="1:25" ht="18.75" customHeight="1" thickBot="1">
      <c r="A28" s="88" t="s">
        <v>68</v>
      </c>
      <c r="B28" s="89" t="s">
        <v>9</v>
      </c>
      <c r="C28" s="90" t="s">
        <v>66</v>
      </c>
      <c r="D28" s="146">
        <v>76375.16</v>
      </c>
      <c r="E28" s="143">
        <v>0</v>
      </c>
      <c r="F28" s="177" t="s">
        <v>95</v>
      </c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9"/>
      <c r="X28" s="126">
        <f>D28</f>
        <v>76375.16</v>
      </c>
      <c r="Y28" s="119">
        <f t="shared" si="10"/>
        <v>0</v>
      </c>
    </row>
    <row r="29" spans="1:25" ht="22.5" customHeight="1" thickBot="1">
      <c r="A29" s="81" t="s">
        <v>55</v>
      </c>
      <c r="B29" s="180" t="s">
        <v>93</v>
      </c>
      <c r="C29" s="181"/>
      <c r="D29" s="111">
        <f>D18+D19+D20+D21+D22+D25+D26+D27+D28</f>
        <v>6087045.38</v>
      </c>
      <c r="E29" s="112">
        <f>E18+E19+E20+E21+E22+E25+E26+E27+E28</f>
        <v>0</v>
      </c>
      <c r="F29" s="111">
        <f aca="true" t="shared" si="13" ref="F29:W29">F18+F19+F20+F21+F22+F25+F26+F27</f>
        <v>142979.37</v>
      </c>
      <c r="G29" s="111">
        <f t="shared" si="13"/>
        <v>265795.34</v>
      </c>
      <c r="H29" s="111">
        <f t="shared" si="13"/>
        <v>327724.3</v>
      </c>
      <c r="I29" s="111">
        <f t="shared" si="13"/>
        <v>736499.0100000001</v>
      </c>
      <c r="J29" s="111">
        <f t="shared" si="13"/>
        <v>344392.23</v>
      </c>
      <c r="K29" s="111">
        <f t="shared" si="13"/>
        <v>477002.8</v>
      </c>
      <c r="L29" s="111">
        <f t="shared" si="13"/>
        <v>406583.07999999996</v>
      </c>
      <c r="M29" s="111">
        <f t="shared" si="13"/>
        <v>1227978.1099999999</v>
      </c>
      <c r="N29" s="111">
        <f t="shared" si="13"/>
        <v>1964477.12</v>
      </c>
      <c r="O29" s="111">
        <f t="shared" si="13"/>
        <v>421668.20999999996</v>
      </c>
      <c r="P29" s="111">
        <f t="shared" si="13"/>
        <v>497256.14999999997</v>
      </c>
      <c r="Q29" s="111">
        <f t="shared" si="13"/>
        <v>729491.22</v>
      </c>
      <c r="R29" s="111">
        <f t="shared" si="13"/>
        <v>1648415.5799999998</v>
      </c>
      <c r="S29" s="111">
        <f t="shared" si="13"/>
        <v>3612892.7</v>
      </c>
      <c r="T29" s="111">
        <f t="shared" si="13"/>
        <v>441805.05999999994</v>
      </c>
      <c r="U29" s="111">
        <f t="shared" si="13"/>
        <v>496280.73</v>
      </c>
      <c r="V29" s="111">
        <f t="shared" si="13"/>
        <v>1459691.5499999998</v>
      </c>
      <c r="W29" s="111">
        <f t="shared" si="13"/>
        <v>2397777.34</v>
      </c>
      <c r="X29" s="112">
        <f>X18+X19+X20+X21+X22+X25+X26+X27+X28</f>
        <v>6087045.2</v>
      </c>
      <c r="Y29" s="119">
        <f t="shared" si="10"/>
        <v>-0.17999999970197678</v>
      </c>
    </row>
    <row r="30" spans="1:24" ht="13.5" customHeight="1" thickBot="1">
      <c r="A30" s="86"/>
      <c r="B30" s="87"/>
      <c r="C30" s="1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23.25" customHeight="1" thickBot="1">
      <c r="A31" s="81" t="s">
        <v>54</v>
      </c>
      <c r="B31" s="98" t="s">
        <v>52</v>
      </c>
      <c r="C31" s="100" t="s">
        <v>53</v>
      </c>
      <c r="D31" s="154">
        <v>374741.61</v>
      </c>
      <c r="E31" s="155">
        <v>0</v>
      </c>
      <c r="F31" s="192" t="s">
        <v>95</v>
      </c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4"/>
      <c r="X31" s="127">
        <f>D31</f>
        <v>374741.61</v>
      </c>
    </row>
    <row r="32" spans="1:24" ht="18" customHeight="1" thickBot="1">
      <c r="A32" s="26"/>
      <c r="B32" s="27"/>
      <c r="C32" s="28"/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</row>
    <row r="33" spans="1:25" ht="18.75" customHeight="1" thickBot="1">
      <c r="A33" s="81" t="s">
        <v>72</v>
      </c>
      <c r="B33" s="98" t="s">
        <v>70</v>
      </c>
      <c r="C33" s="82"/>
      <c r="D33" s="128">
        <f>D14+D31</f>
        <v>6461786.99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/>
      <c r="Y33" s="1"/>
    </row>
    <row r="34" spans="1:25" ht="12.75" customHeight="1" thickBot="1">
      <c r="A34" s="26"/>
      <c r="B34" s="27"/>
      <c r="C34" s="28"/>
      <c r="D34" s="29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1"/>
    </row>
    <row r="35" spans="1:25" ht="19.5" customHeight="1" thickBot="1">
      <c r="A35" s="84" t="s">
        <v>73</v>
      </c>
      <c r="B35" s="98" t="s">
        <v>71</v>
      </c>
      <c r="C35" s="85"/>
      <c r="D35" s="128">
        <f>D29+D31</f>
        <v>6461786.99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"/>
    </row>
    <row r="36" spans="1:24" ht="15" customHeight="1" thickBot="1">
      <c r="A36" s="83"/>
      <c r="B36" s="17"/>
      <c r="C36" s="18"/>
      <c r="D36" s="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24.75" customHeight="1" thickBot="1">
      <c r="A37" s="81" t="s">
        <v>74</v>
      </c>
      <c r="B37" s="184" t="s">
        <v>56</v>
      </c>
      <c r="C37" s="184"/>
      <c r="D37" s="129">
        <f aca="true" t="shared" si="14" ref="D37:X37">D14-D29</f>
        <v>0</v>
      </c>
      <c r="E37" s="130">
        <f t="shared" si="14"/>
        <v>0</v>
      </c>
      <c r="F37" s="131">
        <f t="shared" si="14"/>
        <v>2738114.24</v>
      </c>
      <c r="G37" s="132">
        <f t="shared" si="14"/>
        <v>2546159.0500000003</v>
      </c>
      <c r="H37" s="132">
        <f t="shared" si="14"/>
        <v>2551008.3400000003</v>
      </c>
      <c r="I37" s="132">
        <f t="shared" si="14"/>
        <v>2692056.01</v>
      </c>
      <c r="J37" s="132">
        <f t="shared" si="14"/>
        <v>2510129.27</v>
      </c>
      <c r="K37" s="132">
        <f t="shared" si="14"/>
        <v>2341725.58</v>
      </c>
      <c r="L37" s="132">
        <f t="shared" si="14"/>
        <v>2431216.62</v>
      </c>
      <c r="M37" s="132">
        <f t="shared" si="14"/>
        <v>2139845.85</v>
      </c>
      <c r="N37" s="132">
        <f t="shared" si="14"/>
        <v>2260289.05</v>
      </c>
      <c r="O37" s="132">
        <f t="shared" si="14"/>
        <v>2440946.71</v>
      </c>
      <c r="P37" s="132">
        <f t="shared" si="14"/>
        <v>2435649.14</v>
      </c>
      <c r="Q37" s="132">
        <f t="shared" si="14"/>
        <v>2240704.24</v>
      </c>
      <c r="R37" s="132">
        <f t="shared" si="14"/>
        <v>1974074.47</v>
      </c>
      <c r="S37" s="132">
        <f t="shared" si="14"/>
        <v>1662750.71</v>
      </c>
      <c r="T37" s="132">
        <f t="shared" si="14"/>
        <v>2398316.92</v>
      </c>
      <c r="U37" s="132">
        <f t="shared" si="14"/>
        <v>2378093.88</v>
      </c>
      <c r="V37" s="132">
        <f t="shared" si="14"/>
        <v>1352052.2600000002</v>
      </c>
      <c r="W37" s="132">
        <f t="shared" si="14"/>
        <v>985237.4400000004</v>
      </c>
      <c r="X37" s="132">
        <f t="shared" si="14"/>
        <v>0.17999999970197678</v>
      </c>
    </row>
    <row r="38" spans="1:24" ht="18.75" customHeight="1" thickBot="1">
      <c r="A38" s="23"/>
      <c r="B38" s="24"/>
      <c r="C38" s="24"/>
      <c r="D38" s="4"/>
      <c r="E38" s="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5" s="15" customFormat="1" ht="27.75" customHeight="1" thickBot="1">
      <c r="A39" s="175" t="s">
        <v>40</v>
      </c>
      <c r="B39" s="173" t="s">
        <v>69</v>
      </c>
      <c r="C39" s="79" t="s">
        <v>57</v>
      </c>
      <c r="D39" s="78"/>
      <c r="E39" s="156">
        <v>0</v>
      </c>
      <c r="F39" s="75"/>
      <c r="G39" s="75"/>
      <c r="H39" s="75"/>
      <c r="I39" s="76"/>
      <c r="J39" s="75"/>
      <c r="K39" s="75"/>
      <c r="L39" s="75"/>
      <c r="M39" s="76"/>
      <c r="N39" s="76"/>
      <c r="O39" s="75"/>
      <c r="P39" s="75"/>
      <c r="Q39" s="75"/>
      <c r="R39" s="76"/>
      <c r="S39" s="76"/>
      <c r="T39" s="75"/>
      <c r="U39" s="75"/>
      <c r="V39" s="75"/>
      <c r="W39" s="76"/>
      <c r="X39" s="77"/>
      <c r="Y39" s="25"/>
    </row>
    <row r="40" spans="1:25" s="15" customFormat="1" ht="25.5" customHeight="1" thickBot="1">
      <c r="A40" s="176"/>
      <c r="B40" s="174"/>
      <c r="C40" s="80" t="s">
        <v>58</v>
      </c>
      <c r="D40" s="182"/>
      <c r="E40" s="183"/>
      <c r="F40" s="157">
        <v>0</v>
      </c>
      <c r="G40" s="157">
        <v>0</v>
      </c>
      <c r="H40" s="157">
        <v>0</v>
      </c>
      <c r="I40" s="70"/>
      <c r="J40" s="157">
        <v>0</v>
      </c>
      <c r="K40" s="157">
        <v>0</v>
      </c>
      <c r="L40" s="157">
        <v>0</v>
      </c>
      <c r="M40" s="71"/>
      <c r="N40" s="72"/>
      <c r="O40" s="157">
        <v>0</v>
      </c>
      <c r="P40" s="157">
        <v>0</v>
      </c>
      <c r="Q40" s="157">
        <v>0</v>
      </c>
      <c r="R40" s="71"/>
      <c r="S40" s="72"/>
      <c r="T40" s="157">
        <v>0</v>
      </c>
      <c r="U40" s="157">
        <v>0</v>
      </c>
      <c r="V40" s="157">
        <v>0</v>
      </c>
      <c r="W40" s="73"/>
      <c r="X40" s="74"/>
      <c r="Y40" s="25"/>
    </row>
    <row r="41" spans="1:25" s="52" customFormat="1" ht="10.5" customHeight="1" thickBot="1">
      <c r="A41" s="42"/>
      <c r="B41" s="99"/>
      <c r="C41" s="43"/>
      <c r="D41" s="44"/>
      <c r="E41" s="45"/>
      <c r="F41" s="46"/>
      <c r="G41" s="47"/>
      <c r="H41" s="47"/>
      <c r="I41" s="47"/>
      <c r="J41" s="47"/>
      <c r="K41" s="47"/>
      <c r="L41" s="47"/>
      <c r="M41" s="48"/>
      <c r="N41" s="46"/>
      <c r="O41" s="47"/>
      <c r="P41" s="47"/>
      <c r="Q41" s="47"/>
      <c r="R41" s="48"/>
      <c r="S41" s="46"/>
      <c r="T41" s="47"/>
      <c r="U41" s="47"/>
      <c r="V41" s="47"/>
      <c r="W41" s="49"/>
      <c r="X41" s="50"/>
      <c r="Y41" s="51"/>
    </row>
    <row r="42" spans="1:24" ht="29.25" thickBot="1">
      <c r="A42" s="68" t="s">
        <v>94</v>
      </c>
      <c r="B42" s="40" t="s">
        <v>90</v>
      </c>
      <c r="C42" s="41" t="s">
        <v>91</v>
      </c>
      <c r="D42" s="168"/>
      <c r="E42" s="169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9"/>
    </row>
    <row r="43" spans="1:25" ht="15">
      <c r="A43" s="54"/>
      <c r="B43" s="55"/>
      <c r="C43" s="53"/>
      <c r="D43" s="69"/>
      <c r="E43" s="69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3"/>
      <c r="Y43" s="135"/>
    </row>
    <row r="44" spans="1:9" ht="31.5" customHeight="1">
      <c r="A44" s="21"/>
      <c r="B44" s="200" t="s">
        <v>96</v>
      </c>
      <c r="C44" s="205" t="s">
        <v>102</v>
      </c>
      <c r="D44" s="206"/>
      <c r="E44" s="206"/>
      <c r="F44" s="206"/>
      <c r="G44" s="206"/>
      <c r="H44" s="206"/>
      <c r="I44" s="207"/>
    </row>
    <row r="45" spans="1:9" ht="34.5" customHeight="1">
      <c r="A45" s="21"/>
      <c r="B45" s="200"/>
      <c r="C45" s="208" t="s">
        <v>103</v>
      </c>
      <c r="D45" s="204"/>
      <c r="E45" s="204"/>
      <c r="F45" s="204"/>
      <c r="G45" s="204"/>
      <c r="H45" s="204"/>
      <c r="I45" s="204"/>
    </row>
    <row r="46" spans="2:9" ht="35.25" customHeight="1">
      <c r="B46" s="200"/>
      <c r="C46" s="204" t="s">
        <v>97</v>
      </c>
      <c r="D46" s="204"/>
      <c r="E46" s="204"/>
      <c r="F46" s="204"/>
      <c r="G46" s="204"/>
      <c r="H46" s="204"/>
      <c r="I46" s="204"/>
    </row>
    <row r="47" spans="2:9" ht="33.75" customHeight="1">
      <c r="B47" s="200"/>
      <c r="C47" s="204" t="s">
        <v>98</v>
      </c>
      <c r="D47" s="204"/>
      <c r="E47" s="204"/>
      <c r="F47" s="204"/>
      <c r="G47" s="204"/>
      <c r="H47" s="204"/>
      <c r="I47" s="204"/>
    </row>
    <row r="48" spans="2:9" ht="45" customHeight="1">
      <c r="B48" s="200"/>
      <c r="C48" s="202" t="s">
        <v>99</v>
      </c>
      <c r="D48" s="202"/>
      <c r="E48" s="202"/>
      <c r="F48" s="202"/>
      <c r="G48" s="202"/>
      <c r="H48" s="202"/>
      <c r="I48" s="202"/>
    </row>
    <row r="49" spans="2:9" ht="54.75" customHeight="1">
      <c r="B49" s="200"/>
      <c r="C49" s="202" t="s">
        <v>104</v>
      </c>
      <c r="D49" s="202"/>
      <c r="E49" s="202"/>
      <c r="F49" s="202"/>
      <c r="G49" s="202"/>
      <c r="H49" s="202"/>
      <c r="I49" s="202"/>
    </row>
    <row r="50" spans="2:9" ht="21.75" customHeight="1">
      <c r="B50" s="201"/>
      <c r="C50" s="202" t="s">
        <v>100</v>
      </c>
      <c r="D50" s="202"/>
      <c r="E50" s="202"/>
      <c r="F50" s="202"/>
      <c r="G50" s="202"/>
      <c r="H50" s="202"/>
      <c r="I50" s="202"/>
    </row>
    <row r="51" spans="2:9" ht="48" customHeight="1">
      <c r="B51" s="201"/>
      <c r="C51" s="203" t="s">
        <v>101</v>
      </c>
      <c r="D51" s="203"/>
      <c r="E51" s="203"/>
      <c r="F51" s="203"/>
      <c r="G51" s="203"/>
      <c r="H51" s="203"/>
      <c r="I51" s="203"/>
    </row>
    <row r="52" ht="34.5" customHeight="1"/>
  </sheetData>
  <sheetProtection password="CA8F" sheet="1"/>
  <mergeCells count="25">
    <mergeCell ref="B44:B51"/>
    <mergeCell ref="C49:I49"/>
    <mergeCell ref="C50:I50"/>
    <mergeCell ref="C51:I51"/>
    <mergeCell ref="C47:I47"/>
    <mergeCell ref="C46:I46"/>
    <mergeCell ref="C48:I48"/>
    <mergeCell ref="C44:I44"/>
    <mergeCell ref="C45:I45"/>
    <mergeCell ref="A8:A9"/>
    <mergeCell ref="B8:B9"/>
    <mergeCell ref="A23:A25"/>
    <mergeCell ref="F31:W31"/>
    <mergeCell ref="B14:C14"/>
    <mergeCell ref="B23:B25"/>
    <mergeCell ref="D42:E42"/>
    <mergeCell ref="B2:C2"/>
    <mergeCell ref="D2:F2"/>
    <mergeCell ref="G2:L2"/>
    <mergeCell ref="B39:B40"/>
    <mergeCell ref="A39:A40"/>
    <mergeCell ref="F28:W28"/>
    <mergeCell ref="B29:C29"/>
    <mergeCell ref="D40:E40"/>
    <mergeCell ref="B37:C37"/>
  </mergeCells>
  <dataValidations count="1">
    <dataValidation type="list" allowBlank="1" showInputMessage="1" showErrorMessage="1" sqref="G2:L2">
      <formula1>ota1</formula1>
    </dataValidation>
  </dataValidations>
  <printOptions/>
  <pageMargins left="0.2362204724409449" right="0.2755905511811024" top="0.31496062992125984" bottom="0.35433070866141736" header="0.31496062992125984" footer="0.15748031496062992"/>
  <pageSetup horizontalDpi="600" verticalDpi="600" orientation="landscape" paperSize="9" scale="75" r:id="rId1"/>
  <headerFooter>
    <oddFooter>&amp;CΣελίδα &amp;P από &amp;N</oddFooter>
  </headerFooter>
  <rowBreaks count="1" manualBreakCount="1">
    <brk id="43" max="255" man="1"/>
  </rowBreaks>
  <ignoredErrors>
    <ignoredError sqref="W24:X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C1">
      <selection activeCell="C19" sqref="C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fayum</cp:lastModifiedBy>
  <cp:lastPrinted>2014-01-13T12:29:52Z</cp:lastPrinted>
  <dcterms:created xsi:type="dcterms:W3CDTF">2012-04-12T10:37:28Z</dcterms:created>
  <dcterms:modified xsi:type="dcterms:W3CDTF">2014-01-15T22:08:30Z</dcterms:modified>
  <cp:category/>
  <cp:version/>
  <cp:contentType/>
  <cp:contentStatus/>
</cp:coreProperties>
</file>